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20" windowWidth="9375" windowHeight="4830" tabRatio="732" activeTab="1"/>
  </bookViews>
  <sheets>
    <sheet name="Entrare 2019" sheetId="1" r:id="rId1"/>
    <sheet name="Entrate 2020" sheetId="2" r:id="rId2"/>
    <sheet name="Entrate 2021" sheetId="3" r:id="rId3"/>
    <sheet name="Spese 2019" sheetId="4" r:id="rId4"/>
    <sheet name="Spese 2020" sheetId="5" r:id="rId5"/>
    <sheet name="Spese 2021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<sst xmlns="http://schemas.openxmlformats.org/spreadsheetml/2006/main" count="639" uniqueCount="139">
  <si>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</si>
  <si>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</si>
  <si>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</si>
  <si>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</si>
  <si>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</si>
  <si>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</si>
  <si>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</si>
  <si>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</si>
  <si>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</si>
  <si>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</si>
  <si>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</si>
  <si>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</si>
  <si>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</si>
  <si>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</si>
  <si>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</si>
  <si>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</si>
  <si>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</si>
  <si>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</si>
  <si>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</si>
  <si>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</si>
  <si>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</si>
  <si>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</si>
  <si>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</si>
  <si>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</si>
  <si>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</si>
  <si>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</si>
  <si>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</si>
  <si>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</si>
  <si>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</si>
  <si>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</si>
  <si>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</si>
  <si>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</si>
  <si>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</si>
  <si>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</si>
  <si>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</si>
  <si>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</si>
  <si>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</si>
  <si>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</si>
  <si>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</si>
  <si>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</si>
  <si>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</si>
  <si>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</si>
  <si>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</si>
  <si>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</si>
  <si>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</si>
  <si>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</si>
  <si>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</si>
  <si>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</si>
  <si>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</si>
  <si>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</si>
  <si>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</si>
  <si>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</si>
  <si>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</si>
  <si>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</si>
  <si>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</si>
  <si>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</si>
  <si>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</si>
  <si>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</si>
  <si>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</si>
  <si>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</si>
  <si>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</si>
  <si>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</si>
  <si>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</si>
  <si>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</si>
  <si>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</si>
  <si>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</si>
  <si>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</si>
  <si>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</si>
  <si>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</si>
  <si>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</si>
  <si>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</si>
  <si>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</si>
  <si>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</si>
  <si>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</si>
  <si>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</si>
  <si>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</si>
  <si>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</si>
  <si>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</si>
  <si>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</si>
  <si>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</si>
  <si>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</si>
  <si>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</si>
  <si>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</si>
  <si>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</si>
  <si>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</si>
  <si>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</si>
  <si>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</si>
  <si>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</si>
  <si>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</si>
  <si>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</si>
  <si>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</si>
  <si>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</si>
  <si>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</si>
  <si>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</si>
  <si>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</si>
  <si>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</si>
  <si>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</si>
  <si>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</si>
  <si>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</si>
  <si>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</si>
  <si>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</si>
  <si>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</si>
  <si>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</si>
  <si>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</si>
  <si>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</si>
  <si>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</si>
  <si>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</si>
  <si>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</si>
  <si>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</si>
  <si>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</si>
  <si>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</si>
  <si>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</si>
  <si>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</si>
  <si>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</si>
  <si>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</si>
  <si>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</si>
  <si>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</si>
  <si>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</si>
  <si>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</si>
  <si>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</si>
  <si>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</si>
  <si>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</si>
  <si>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</si>
  <si>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</si>
  <si>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</si>
  <si>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</si>
  <si>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</si>
  <si>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</si>
  <si>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</si>
  <si>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</si>
  <si>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</si>
  <si>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</si>
  <si>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</si>
  <si>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</si>
  <si>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 MILANO 
DIREZIONE BILANCIO ED ENTRATE 
Area Programmazione bilancio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</si>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</sst>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35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ann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anno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</cols>
  <sheetData>
    <row r="1" spans="1:2" ht="12.75">
      <c r="A1" s="81" t="s">
        <v>134</v>
      </c>
      <c r="B1" s="82"/>
    </row>
    <row r="2" spans="1:2" ht="12.75">
      <c r="A2" s="82"/>
      <c r="B2" s="82"/>
    </row>
    <row r="3" spans="1:2" ht="21.75" customHeight="1">
      <c r="A3" s="82"/>
      <c r="B3" s="82"/>
    </row>
    <row r="4" spans="1:4" ht="21.75" customHeight="1">
      <c r="A4" s="83" t="s">
        <v>6</v>
      </c>
      <c r="B4" s="83"/>
      <c r="C4" s="83"/>
      <c r="D4" s="83"/>
    </row>
    <row r="5" spans="1:5" ht="18.75">
      <c r="A5" s="75" t="s">
        <v>0</v>
      </c>
      <c r="B5" s="76"/>
      <c r="C5" s="76"/>
      <c r="D5" s="76"/>
      <c r="E5" s="76"/>
    </row>
    <row r="6" ht="18.75">
      <c r="A6" s="3"/>
    </row>
    <row r="7" spans="2:3" ht="18.75">
      <c r="B7" s="36" t="s">
        <v>131</v>
      </c>
      <c r="C7" s="37">
        <v>2019</v>
      </c>
    </row>
    <row r="9" spans="1:4" ht="25.5">
      <c r="A9" s="38" t="s">
        <v>7</v>
      </c>
      <c r="B9" s="44" t="s">
        <v>9</v>
      </c>
      <c r="C9" s="40" t="s">
        <v>1</v>
      </c>
      <c r="D9" s="40" t="s">
        <v>2</v>
      </c>
    </row>
    <row r="10" spans="1:4" ht="12.75">
      <c r="A10" s="39"/>
      <c r="B10" s="43" t="s">
        <v>8</v>
      </c>
      <c r="C10" s="6">
        <v>0</v>
      </c>
      <c r="D10" s="42"/>
    </row>
    <row r="11" spans="1:4" ht="12.75">
      <c r="A11" s="39"/>
      <c r="B11" s="45" t="s">
        <v>10</v>
      </c>
      <c r="C11" s="6">
        <v>797666143.58</v>
      </c>
      <c r="D11" s="42"/>
    </row>
    <row r="12" spans="1:4" ht="12.75">
      <c r="A12" s="39"/>
      <c r="B12" s="45" t="s">
        <v>11</v>
      </c>
      <c r="C12" s="6">
        <v>23000000</v>
      </c>
      <c r="D12" s="42"/>
    </row>
    <row r="13" spans="1:4" ht="12.75">
      <c r="A13" s="39"/>
      <c r="B13" s="45" t="s">
        <v>12</v>
      </c>
      <c r="C13" s="6"/>
      <c r="D13" s="6">
        <v>1537045735.99</v>
      </c>
    </row>
    <row r="14" spans="1:4" ht="12.75">
      <c r="A14" s="39"/>
      <c r="B14" s="46"/>
      <c r="C14" s="6"/>
      <c r="D14" s="42"/>
    </row>
    <row r="15" spans="1:4" ht="12.75">
      <c r="A15" s="47" t="s">
        <v>13</v>
      </c>
      <c r="B15" s="45" t="s">
        <v>14</v>
      </c>
      <c r="C15" s="41"/>
      <c r="D15" s="42"/>
    </row>
    <row r="16" spans="1:4" ht="12.75">
      <c r="A16" s="48">
        <v>10101</v>
      </c>
      <c r="B16" s="49" t="s">
        <v>15</v>
      </c>
      <c r="C16" s="6">
        <v>1394668900</v>
      </c>
      <c r="D16" s="6">
        <v>1664689559.27</v>
      </c>
    </row>
    <row r="17" spans="1:4" ht="12.75">
      <c r="A17" s="48">
        <v>10102</v>
      </c>
      <c r="B17" s="49" t="s">
        <v>16</v>
      </c>
      <c r="C17" s="6">
        <v>0</v>
      </c>
      <c r="D17" s="6">
        <v>0</v>
      </c>
    </row>
    <row r="18" spans="1:4" ht="12.75">
      <c r="A18" s="48">
        <v>10103</v>
      </c>
      <c r="B18" s="49" t="s">
        <v>17</v>
      </c>
      <c r="C18" s="6">
        <v>0</v>
      </c>
      <c r="D18" s="6">
        <v>0</v>
      </c>
    </row>
    <row r="19" spans="1:4" ht="12.75">
      <c r="A19" s="48">
        <v>10104</v>
      </c>
      <c r="B19" s="49" t="s">
        <v>18</v>
      </c>
      <c r="C19" s="6">
        <v>50000</v>
      </c>
      <c r="D19" s="6">
        <v>47210</v>
      </c>
    </row>
    <row r="20" spans="1:4" ht="12.75">
      <c r="A20" s="48">
        <v>10301</v>
      </c>
      <c r="B20" s="49" t="s">
        <v>19</v>
      </c>
      <c r="C20" s="6">
        <v>11000000</v>
      </c>
      <c r="D20" s="6">
        <v>10386200</v>
      </c>
    </row>
    <row r="21" spans="1:4" ht="12.75">
      <c r="A21" s="48">
        <v>10302</v>
      </c>
      <c r="B21" s="49" t="s">
        <v>20</v>
      </c>
      <c r="C21" s="6">
        <v>0</v>
      </c>
      <c r="D21" s="6">
        <v>0</v>
      </c>
    </row>
    <row r="22" spans="1:4" ht="15">
      <c r="A22" s="56">
        <v>10000</v>
      </c>
      <c r="B22" s="8" t="s">
        <v>21</v>
      </c>
      <c r="C22" s="9">
        <f>SUM(C16:C21)</f>
        <v>1405718900</v>
      </c>
      <c r="D22" s="9">
        <f>SUM(D16:D21)</f>
        <v>1675122969.27</v>
      </c>
    </row>
    <row r="23" spans="1:4" ht="12.75">
      <c r="A23" s="4"/>
      <c r="B23" s="5"/>
      <c r="C23" s="12"/>
      <c r="D23" s="12"/>
    </row>
    <row r="24" spans="1:4" ht="12.75">
      <c r="A24" s="51" t="s">
        <v>22</v>
      </c>
      <c r="B24" s="45" t="s">
        <v>23</v>
      </c>
      <c r="C24" s="6"/>
      <c r="D24" s="42"/>
    </row>
    <row r="25" spans="1:4" ht="12.75">
      <c r="A25" s="48">
        <v>20101</v>
      </c>
      <c r="B25" s="49" t="s">
        <v>24</v>
      </c>
      <c r="C25" s="6">
        <v>485605980</v>
      </c>
      <c r="D25" s="6">
        <v>685304990.45</v>
      </c>
    </row>
    <row r="26" spans="1:4" ht="12.75">
      <c r="A26" s="53">
        <v>20102</v>
      </c>
      <c r="B26" s="52" t="s">
        <v>25</v>
      </c>
      <c r="C26" s="6">
        <v>934000</v>
      </c>
      <c r="D26" s="6">
        <v>934854</v>
      </c>
    </row>
    <row r="27" spans="1:4" ht="12.75">
      <c r="A27" s="48">
        <v>20103</v>
      </c>
      <c r="B27" s="49" t="s">
        <v>26</v>
      </c>
      <c r="C27" s="6">
        <v>25706130</v>
      </c>
      <c r="D27" s="6">
        <v>31247902.81</v>
      </c>
    </row>
    <row r="28" spans="1:4" ht="12.75">
      <c r="A28" s="48">
        <v>20104</v>
      </c>
      <c r="B28" s="49" t="s">
        <v>27</v>
      </c>
      <c r="C28" s="6">
        <v>4981020</v>
      </c>
      <c r="D28" s="6">
        <v>5376516.57</v>
      </c>
    </row>
    <row r="29" spans="1:4" ht="12.75">
      <c r="A29" s="48">
        <v>20105</v>
      </c>
      <c r="B29" s="49" t="s">
        <v>28</v>
      </c>
      <c r="C29" s="6">
        <v>8299940</v>
      </c>
      <c r="D29" s="6">
        <v>9597593.82</v>
      </c>
    </row>
    <row r="30" spans="1:4" ht="15">
      <c r="A30" s="54">
        <v>20000</v>
      </c>
      <c r="B30" s="13" t="s">
        <v>29</v>
      </c>
      <c r="C30" s="14">
        <f>SUM(C25:C29)</f>
        <v>525527070</v>
      </c>
      <c r="D30" s="14">
        <f>SUM(D25:D29)</f>
        <v>732461857.6500001</v>
      </c>
    </row>
    <row r="31" spans="1:4" ht="12.75">
      <c r="A31" s="4"/>
      <c r="B31" s="5"/>
      <c r="C31" s="12"/>
      <c r="D31" s="12"/>
    </row>
    <row r="32" spans="1:4" ht="12.75">
      <c r="A32" s="55" t="s">
        <v>30</v>
      </c>
      <c r="B32" s="45" t="s">
        <v>31</v>
      </c>
      <c r="C32" s="6"/>
      <c r="D32" s="6"/>
    </row>
    <row r="33" spans="1:4" ht="12.75">
      <c r="A33" s="48">
        <v>30100</v>
      </c>
      <c r="B33" s="49" t="s">
        <v>32</v>
      </c>
      <c r="C33" s="6">
        <v>711673420</v>
      </c>
      <c r="D33" s="6">
        <v>824569798.69</v>
      </c>
    </row>
    <row r="34" spans="1:4" ht="12.75">
      <c r="A34" s="53">
        <v>30200</v>
      </c>
      <c r="B34" s="52" t="s">
        <v>33</v>
      </c>
      <c r="C34" s="6">
        <v>303453780</v>
      </c>
      <c r="D34" s="6">
        <v>160453780</v>
      </c>
    </row>
    <row r="35" spans="1:4" ht="12.75">
      <c r="A35" s="53">
        <v>30300</v>
      </c>
      <c r="B35" s="52" t="s">
        <v>34</v>
      </c>
      <c r="C35" s="6">
        <v>15356490</v>
      </c>
      <c r="D35" s="6">
        <v>17447567.02</v>
      </c>
    </row>
    <row r="36" spans="1:4" ht="12.75">
      <c r="A36" s="53">
        <v>30400</v>
      </c>
      <c r="B36" s="52" t="s">
        <v>35</v>
      </c>
      <c r="C36" s="6">
        <v>142800840</v>
      </c>
      <c r="D36" s="6">
        <v>159750749.44</v>
      </c>
    </row>
    <row r="37" spans="1:4" ht="12.75">
      <c r="A37" s="48">
        <v>30500</v>
      </c>
      <c r="B37" s="49" t="s">
        <v>36</v>
      </c>
      <c r="C37" s="6">
        <v>278600930</v>
      </c>
      <c r="D37" s="6">
        <v>270603034.93</v>
      </c>
    </row>
    <row r="38" spans="1:4" ht="15">
      <c r="A38" s="56">
        <v>30000</v>
      </c>
      <c r="B38" s="8" t="s">
        <v>37</v>
      </c>
      <c r="C38" s="9">
        <f>SUM(C33:C37)</f>
        <v>1451885460</v>
      </c>
      <c r="D38" s="9">
        <f>SUM(D33:D37)</f>
        <v>1432824930.0800002</v>
      </c>
    </row>
    <row r="39" spans="1:4" ht="12.75">
      <c r="A39" s="10"/>
      <c r="B39" s="11"/>
      <c r="C39" s="12"/>
      <c r="D39" s="12"/>
    </row>
    <row r="40" spans="1:4" ht="12.75">
      <c r="A40" s="55" t="s">
        <v>38</v>
      </c>
      <c r="B40" s="43" t="s">
        <v>39</v>
      </c>
      <c r="C40" s="15"/>
      <c r="D40" s="16"/>
    </row>
    <row r="41" spans="1:4" ht="12.75">
      <c r="A41" s="48">
        <v>40100</v>
      </c>
      <c r="B41" s="49" t="s">
        <v>40</v>
      </c>
      <c r="C41" s="6">
        <v>150000</v>
      </c>
      <c r="D41" s="6">
        <v>150000</v>
      </c>
    </row>
    <row r="42" spans="1:4" ht="12.75">
      <c r="A42" s="48">
        <v>40200</v>
      </c>
      <c r="B42" s="49" t="s">
        <v>41</v>
      </c>
      <c r="C42" s="6">
        <v>482239799.15</v>
      </c>
      <c r="D42" s="6">
        <v>595506142.44</v>
      </c>
    </row>
    <row r="43" spans="1:4" ht="12.75">
      <c r="A43" s="48">
        <v>40300</v>
      </c>
      <c r="B43" s="49" t="s">
        <v>42</v>
      </c>
      <c r="C43" s="6">
        <v>0</v>
      </c>
      <c r="D43" s="6">
        <v>0</v>
      </c>
    </row>
    <row r="44" spans="1:4" ht="12.75">
      <c r="A44" s="48">
        <v>40400</v>
      </c>
      <c r="B44" s="49" t="s">
        <v>43</v>
      </c>
      <c r="C44" s="6">
        <v>1124784172.87</v>
      </c>
      <c r="D44" s="6">
        <v>378947537.39</v>
      </c>
    </row>
    <row r="45" spans="1:4" ht="12.75">
      <c r="A45" s="53">
        <v>40500</v>
      </c>
      <c r="B45" s="52" t="s">
        <v>44</v>
      </c>
      <c r="C45" s="6">
        <v>265079666.67</v>
      </c>
      <c r="D45" s="6">
        <v>265766173.08</v>
      </c>
    </row>
    <row r="46" spans="1:4" ht="15">
      <c r="A46" s="56">
        <v>40000</v>
      </c>
      <c r="B46" s="8" t="s">
        <v>45</v>
      </c>
      <c r="C46" s="9">
        <f>SUM(C41:C45)</f>
        <v>1872253638.69</v>
      </c>
      <c r="D46" s="9">
        <f>SUM(D41:D45)</f>
        <v>1240369852.91</v>
      </c>
    </row>
    <row r="47" spans="1:4" ht="12.75">
      <c r="A47" s="4"/>
      <c r="B47" s="5"/>
      <c r="C47" s="12"/>
      <c r="D47" s="12"/>
    </row>
    <row r="48" spans="1:4" ht="12.75">
      <c r="A48" s="55" t="s">
        <v>46</v>
      </c>
      <c r="B48" s="43" t="s">
        <v>47</v>
      </c>
      <c r="C48" s="15"/>
      <c r="D48" s="16"/>
    </row>
    <row r="49" spans="1:4" ht="12.75">
      <c r="A49" s="48">
        <v>50100</v>
      </c>
      <c r="B49" s="49" t="s">
        <v>48</v>
      </c>
      <c r="C49" s="6">
        <v>85000000</v>
      </c>
      <c r="D49" s="6">
        <v>85000000</v>
      </c>
    </row>
    <row r="50" spans="1:4" ht="12.75">
      <c r="A50" s="48">
        <v>50200</v>
      </c>
      <c r="B50" s="49" t="s">
        <v>49</v>
      </c>
      <c r="C50" s="6">
        <v>0</v>
      </c>
      <c r="D50" s="6">
        <v>0</v>
      </c>
    </row>
    <row r="51" spans="1:4" ht="12.75">
      <c r="A51" s="48">
        <v>50300</v>
      </c>
      <c r="B51" s="49" t="s">
        <v>50</v>
      </c>
      <c r="C51" s="6">
        <v>2000000</v>
      </c>
      <c r="D51" s="6">
        <v>3003010.23</v>
      </c>
    </row>
    <row r="52" spans="1:4" ht="12.75">
      <c r="A52" s="48">
        <v>50400</v>
      </c>
      <c r="B52" s="49" t="s">
        <v>51</v>
      </c>
      <c r="C52" s="6">
        <v>200000000</v>
      </c>
      <c r="D52" s="6">
        <v>210000000</v>
      </c>
    </row>
    <row r="53" spans="1:4" ht="15">
      <c r="A53" s="56">
        <v>50000</v>
      </c>
      <c r="B53" s="8" t="s">
        <v>52</v>
      </c>
      <c r="C53" s="9">
        <f>SUM(C49:C52)</f>
        <v>287000000</v>
      </c>
      <c r="D53" s="9">
        <f>SUM(D49:D52)</f>
        <v>298003010.23</v>
      </c>
    </row>
    <row r="54" spans="1:4" ht="12.75">
      <c r="A54" s="4"/>
      <c r="B54" s="5"/>
      <c r="C54" s="12"/>
      <c r="D54" s="12"/>
    </row>
    <row r="55" spans="1:4" ht="12.75">
      <c r="A55" s="55" t="s">
        <v>53</v>
      </c>
      <c r="B55" s="43" t="s">
        <v>54</v>
      </c>
      <c r="C55" s="15"/>
      <c r="D55" s="16"/>
    </row>
    <row r="56" spans="1:4" ht="12.75">
      <c r="A56" s="48">
        <v>60100</v>
      </c>
      <c r="B56" s="49" t="s">
        <v>135</v>
      </c>
      <c r="C56" s="6">
        <v>0</v>
      </c>
      <c r="D56" s="6">
        <v>0</v>
      </c>
    </row>
    <row r="57" spans="1:4" ht="12.75">
      <c r="A57" s="48">
        <v>60200</v>
      </c>
      <c r="B57" s="49" t="s">
        <v>136</v>
      </c>
      <c r="C57" s="6">
        <v>0</v>
      </c>
      <c r="D57" s="6">
        <v>0</v>
      </c>
    </row>
    <row r="58" spans="1:4" ht="12.75">
      <c r="A58" s="48">
        <v>60300</v>
      </c>
      <c r="B58" s="49" t="s">
        <v>137</v>
      </c>
      <c r="C58" s="6">
        <v>506707714.26</v>
      </c>
      <c r="D58" s="6">
        <v>568746804.88</v>
      </c>
    </row>
    <row r="59" spans="1:4" ht="12.75">
      <c r="A59" s="48">
        <v>60400</v>
      </c>
      <c r="B59" s="49" t="s">
        <v>138</v>
      </c>
      <c r="C59" s="6">
        <v>0</v>
      </c>
      <c r="D59" s="6">
        <v>0</v>
      </c>
    </row>
    <row r="60" spans="1:4" ht="15">
      <c r="A60" s="56">
        <v>60000</v>
      </c>
      <c r="B60" s="8" t="s">
        <v>55</v>
      </c>
      <c r="C60" s="9">
        <f>SUM(C56:C59)</f>
        <v>506707714.26</v>
      </c>
      <c r="D60" s="9">
        <f>SUM(D56:D59)</f>
        <v>568746804.88</v>
      </c>
    </row>
    <row r="61" spans="1:4" ht="12.75">
      <c r="A61" s="4"/>
      <c r="B61" s="5"/>
      <c r="C61" s="12"/>
      <c r="D61" s="12"/>
    </row>
    <row r="62" spans="1:4" ht="12.75">
      <c r="A62" s="55" t="s">
        <v>56</v>
      </c>
      <c r="B62" s="43" t="s">
        <v>57</v>
      </c>
      <c r="C62" s="15"/>
      <c r="D62" s="16"/>
    </row>
    <row r="63" spans="1:4" ht="12.75">
      <c r="A63" s="48">
        <v>70100</v>
      </c>
      <c r="B63" s="49" t="s">
        <v>58</v>
      </c>
      <c r="C63" s="6">
        <v>794000000</v>
      </c>
      <c r="D63" s="6">
        <v>794000000</v>
      </c>
    </row>
    <row r="64" spans="1:4" ht="15">
      <c r="A64" s="50">
        <v>70000</v>
      </c>
      <c r="B64" s="8" t="s">
        <v>59</v>
      </c>
      <c r="C64" s="9">
        <f>SUM(C63)</f>
        <v>794000000</v>
      </c>
      <c r="D64" s="9">
        <f>SUM(D63)</f>
        <v>794000000</v>
      </c>
    </row>
    <row r="65" spans="1:4" ht="12.75">
      <c r="A65" s="4"/>
      <c r="B65" s="5"/>
      <c r="C65" s="12"/>
      <c r="D65" s="12"/>
    </row>
    <row r="66" spans="1:4" ht="12.75">
      <c r="A66" s="55" t="s">
        <v>60</v>
      </c>
      <c r="B66" s="43" t="s">
        <v>61</v>
      </c>
      <c r="C66" s="15"/>
      <c r="D66" s="16"/>
    </row>
    <row r="67" spans="1:4" ht="12.75">
      <c r="A67" s="48">
        <v>90100</v>
      </c>
      <c r="B67" s="49" t="s">
        <v>62</v>
      </c>
      <c r="C67" s="6">
        <v>317095100</v>
      </c>
      <c r="D67" s="6">
        <v>329821998.03</v>
      </c>
    </row>
    <row r="68" spans="1:4" ht="12.75">
      <c r="A68" s="48">
        <v>90200</v>
      </c>
      <c r="B68" s="49" t="s">
        <v>63</v>
      </c>
      <c r="C68" s="6">
        <v>69812850</v>
      </c>
      <c r="D68" s="6">
        <v>132133193.12</v>
      </c>
    </row>
    <row r="69" spans="1:4" ht="15">
      <c r="A69" s="50">
        <v>90000</v>
      </c>
      <c r="B69" s="8" t="s">
        <v>64</v>
      </c>
      <c r="C69" s="9">
        <f>SUM(C67:C68)</f>
        <v>386907950</v>
      </c>
      <c r="D69" s="9">
        <f>SUM(D67:D68)</f>
        <v>461955191.15</v>
      </c>
    </row>
    <row r="70" spans="1:4" ht="15">
      <c r="A70" s="7"/>
      <c r="B70" s="17" t="s">
        <v>65</v>
      </c>
      <c r="C70" s="18">
        <f>+C22+C30+C38+C46+C53+C60+C64+C69</f>
        <v>7230000732.950001</v>
      </c>
      <c r="D70" s="18">
        <f>+D22+D30+D38+D46+D53+D60+D64+D69</f>
        <v>7203484616.169999</v>
      </c>
    </row>
    <row r="71" spans="1:4" ht="15">
      <c r="A71" s="7"/>
      <c r="B71" s="17" t="s">
        <v>3</v>
      </c>
      <c r="C71" s="18">
        <f>+C70+C10+C11+C12</f>
        <v>8050666876.530001</v>
      </c>
      <c r="D71" s="18">
        <f>+D70+D13</f>
        <v>8740530352.16</v>
      </c>
    </row>
  </sheetData>
  <sheetProtection/>
  <mergeCells count="2">
    <mergeCell ref="A1:B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37">
      <selection activeCell="B57" sqref="B57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</cols>
  <sheetData>
    <row r="1" spans="1:2" ht="12.75">
      <c r="A1" s="81" t="s">
        <v>134</v>
      </c>
      <c r="B1" s="82"/>
    </row>
    <row r="2" spans="1:2" ht="12.75">
      <c r="A2" s="82"/>
      <c r="B2" s="82"/>
    </row>
    <row r="3" spans="1:2" ht="27" customHeight="1">
      <c r="A3" s="82"/>
      <c r="B3" s="82"/>
    </row>
    <row r="4" spans="1:4" ht="12.75">
      <c r="A4" s="84" t="s">
        <v>6</v>
      </c>
      <c r="B4" s="84"/>
      <c r="C4" s="84"/>
      <c r="D4" s="84"/>
    </row>
    <row r="6" ht="18.75">
      <c r="A6" s="3" t="s">
        <v>0</v>
      </c>
    </row>
    <row r="7" spans="1:3" ht="18.75">
      <c r="A7" s="3"/>
      <c r="B7" s="36" t="s">
        <v>131</v>
      </c>
      <c r="C7" s="37">
        <v>2020</v>
      </c>
    </row>
    <row r="9" spans="1:4" ht="25.5">
      <c r="A9" s="38" t="s">
        <v>7</v>
      </c>
      <c r="B9" s="44" t="s">
        <v>9</v>
      </c>
      <c r="C9" s="40" t="s">
        <v>1</v>
      </c>
      <c r="D9" s="40" t="s">
        <v>2</v>
      </c>
    </row>
    <row r="10" spans="1:4" ht="12.75">
      <c r="A10" s="39"/>
      <c r="B10" s="43" t="s">
        <v>8</v>
      </c>
      <c r="C10" s="6">
        <v>20500000</v>
      </c>
      <c r="D10" s="42"/>
    </row>
    <row r="11" spans="1:4" ht="12.75">
      <c r="A11" s="39"/>
      <c r="B11" s="45" t="s">
        <v>10</v>
      </c>
      <c r="C11" s="6">
        <v>1060188575.02</v>
      </c>
      <c r="D11" s="42"/>
    </row>
    <row r="12" spans="1:4" ht="12.75">
      <c r="A12" s="39"/>
      <c r="B12" s="45" t="s">
        <v>11</v>
      </c>
      <c r="C12" s="6">
        <v>0</v>
      </c>
      <c r="D12" s="42"/>
    </row>
    <row r="13" spans="1:4" ht="12.75">
      <c r="A13" s="39"/>
      <c r="B13" s="45" t="s">
        <v>12</v>
      </c>
      <c r="C13" s="6"/>
      <c r="D13" s="6">
        <v>0</v>
      </c>
    </row>
    <row r="14" spans="1:4" ht="12.75">
      <c r="A14" s="39"/>
      <c r="B14" s="46"/>
      <c r="C14" s="6"/>
      <c r="D14" s="42"/>
    </row>
    <row r="15" spans="1:4" ht="12.75">
      <c r="A15" s="47" t="s">
        <v>13</v>
      </c>
      <c r="B15" s="45" t="s">
        <v>14</v>
      </c>
      <c r="C15" s="41"/>
      <c r="D15" s="42"/>
    </row>
    <row r="16" spans="1:4" ht="12.75">
      <c r="A16" s="48">
        <v>10101</v>
      </c>
      <c r="B16" s="49" t="s">
        <v>15</v>
      </c>
      <c r="C16" s="6">
        <v>1391168900</v>
      </c>
      <c r="D16" s="6">
        <v>0</v>
      </c>
    </row>
    <row r="17" spans="1:4" ht="12.75">
      <c r="A17" s="48">
        <v>10102</v>
      </c>
      <c r="B17" s="49" t="s">
        <v>16</v>
      </c>
      <c r="C17" s="6">
        <v>0</v>
      </c>
      <c r="D17" s="6">
        <v>0</v>
      </c>
    </row>
    <row r="18" spans="1:4" ht="12.75">
      <c r="A18" s="48">
        <v>10103</v>
      </c>
      <c r="B18" s="49" t="s">
        <v>17</v>
      </c>
      <c r="C18" s="6">
        <v>0</v>
      </c>
      <c r="D18" s="6">
        <v>0</v>
      </c>
    </row>
    <row r="19" spans="1:4" ht="12.75">
      <c r="A19" s="48">
        <v>10104</v>
      </c>
      <c r="B19" s="49" t="s">
        <v>18</v>
      </c>
      <c r="C19" s="6">
        <v>50000</v>
      </c>
      <c r="D19" s="6">
        <v>0</v>
      </c>
    </row>
    <row r="20" spans="1:4" ht="12.75">
      <c r="A20" s="48">
        <v>10301</v>
      </c>
      <c r="B20" s="49" t="s">
        <v>19</v>
      </c>
      <c r="C20" s="6">
        <v>11000000</v>
      </c>
      <c r="D20" s="6">
        <v>0</v>
      </c>
    </row>
    <row r="21" spans="1:4" ht="12.75">
      <c r="A21" s="48">
        <v>10302</v>
      </c>
      <c r="B21" s="49" t="s">
        <v>20</v>
      </c>
      <c r="C21" s="6">
        <v>0</v>
      </c>
      <c r="D21" s="6">
        <v>0</v>
      </c>
    </row>
    <row r="22" spans="1:4" ht="15">
      <c r="A22" s="56">
        <v>10000</v>
      </c>
      <c r="B22" s="8" t="s">
        <v>21</v>
      </c>
      <c r="C22" s="9">
        <f>SUM(C16:C21)</f>
        <v>1402218900</v>
      </c>
      <c r="D22" s="9">
        <f>SUM(D16:D21)</f>
        <v>0</v>
      </c>
    </row>
    <row r="23" spans="1:4" ht="12.75">
      <c r="A23" s="4"/>
      <c r="B23" s="5"/>
      <c r="C23" s="12"/>
      <c r="D23" s="12"/>
    </row>
    <row r="24" spans="1:4" ht="12.75">
      <c r="A24" s="51" t="s">
        <v>22</v>
      </c>
      <c r="B24" s="45" t="s">
        <v>23</v>
      </c>
      <c r="C24" s="6"/>
      <c r="D24" s="42"/>
    </row>
    <row r="25" spans="1:4" ht="12.75">
      <c r="A25" s="48">
        <v>20101</v>
      </c>
      <c r="B25" s="49" t="s">
        <v>24</v>
      </c>
      <c r="C25" s="6">
        <v>412689810</v>
      </c>
      <c r="D25" s="6">
        <v>0</v>
      </c>
    </row>
    <row r="26" spans="1:4" ht="12.75">
      <c r="A26" s="53">
        <v>20102</v>
      </c>
      <c r="B26" s="52" t="s">
        <v>25</v>
      </c>
      <c r="C26" s="6">
        <v>934000</v>
      </c>
      <c r="D26" s="6">
        <v>0</v>
      </c>
    </row>
    <row r="27" spans="1:4" ht="12.75">
      <c r="A27" s="48">
        <v>20103</v>
      </c>
      <c r="B27" s="49" t="s">
        <v>26</v>
      </c>
      <c r="C27" s="6">
        <v>25996570</v>
      </c>
      <c r="D27" s="6">
        <v>0</v>
      </c>
    </row>
    <row r="28" spans="1:4" ht="12.75">
      <c r="A28" s="48">
        <v>20104</v>
      </c>
      <c r="B28" s="49" t="s">
        <v>27</v>
      </c>
      <c r="C28" s="6">
        <v>5292640</v>
      </c>
      <c r="D28" s="6">
        <v>0</v>
      </c>
    </row>
    <row r="29" spans="1:4" ht="12.75">
      <c r="A29" s="48">
        <v>20105</v>
      </c>
      <c r="B29" s="49" t="s">
        <v>28</v>
      </c>
      <c r="C29" s="6">
        <v>6383840</v>
      </c>
      <c r="D29" s="6">
        <v>0</v>
      </c>
    </row>
    <row r="30" spans="1:4" ht="15">
      <c r="A30" s="54">
        <v>20000</v>
      </c>
      <c r="B30" s="13" t="s">
        <v>29</v>
      </c>
      <c r="C30" s="14">
        <f>SUM(C25:C29)</f>
        <v>451296860</v>
      </c>
      <c r="D30" s="14">
        <f>SUM(D25:D29)</f>
        <v>0</v>
      </c>
    </row>
    <row r="31" spans="1:4" ht="12.75">
      <c r="A31" s="4"/>
      <c r="B31" s="5"/>
      <c r="C31" s="12"/>
      <c r="D31" s="12"/>
    </row>
    <row r="32" spans="1:4" ht="12.75">
      <c r="A32" s="55" t="s">
        <v>30</v>
      </c>
      <c r="B32" s="45" t="s">
        <v>31</v>
      </c>
      <c r="C32" s="6"/>
      <c r="D32" s="6"/>
    </row>
    <row r="33" spans="1:4" ht="12.75">
      <c r="A33" s="48">
        <v>30100</v>
      </c>
      <c r="B33" s="49" t="s">
        <v>32</v>
      </c>
      <c r="C33" s="6">
        <v>672699520</v>
      </c>
      <c r="D33" s="6">
        <v>0</v>
      </c>
    </row>
    <row r="34" spans="1:4" ht="12.75">
      <c r="A34" s="53">
        <v>30200</v>
      </c>
      <c r="B34" s="52" t="s">
        <v>33</v>
      </c>
      <c r="C34" s="6">
        <v>318200000</v>
      </c>
      <c r="D34" s="6">
        <v>0</v>
      </c>
    </row>
    <row r="35" spans="1:4" ht="12.75">
      <c r="A35" s="53">
        <v>30300</v>
      </c>
      <c r="B35" s="52" t="s">
        <v>34</v>
      </c>
      <c r="C35" s="6">
        <v>16136890</v>
      </c>
      <c r="D35" s="6">
        <v>0</v>
      </c>
    </row>
    <row r="36" spans="1:4" ht="12.75">
      <c r="A36" s="53">
        <v>30400</v>
      </c>
      <c r="B36" s="52" t="s">
        <v>35</v>
      </c>
      <c r="C36" s="6">
        <v>149100840</v>
      </c>
      <c r="D36" s="6">
        <v>0</v>
      </c>
    </row>
    <row r="37" spans="1:4" ht="12.75">
      <c r="A37" s="48">
        <v>30500</v>
      </c>
      <c r="B37" s="49" t="s">
        <v>36</v>
      </c>
      <c r="C37" s="6">
        <v>220387370</v>
      </c>
      <c r="D37" s="6">
        <v>0</v>
      </c>
    </row>
    <row r="38" spans="1:4" ht="15">
      <c r="A38" s="56">
        <v>30000</v>
      </c>
      <c r="B38" s="8" t="s">
        <v>37</v>
      </c>
      <c r="C38" s="9">
        <f>SUM(C33:C37)</f>
        <v>1376524620</v>
      </c>
      <c r="D38" s="9">
        <f>SUM(D33:D37)</f>
        <v>0</v>
      </c>
    </row>
    <row r="39" spans="1:4" ht="12.75">
      <c r="A39" s="10"/>
      <c r="B39" s="11"/>
      <c r="C39" s="12"/>
      <c r="D39" s="12"/>
    </row>
    <row r="40" spans="1:4" ht="12.75">
      <c r="A40" s="55" t="s">
        <v>38</v>
      </c>
      <c r="B40" s="43" t="s">
        <v>39</v>
      </c>
      <c r="C40" s="15"/>
      <c r="D40" s="16"/>
    </row>
    <row r="41" spans="1:4" ht="12.75">
      <c r="A41" s="48">
        <v>40100</v>
      </c>
      <c r="B41" s="49" t="s">
        <v>40</v>
      </c>
      <c r="C41" s="6">
        <v>100000</v>
      </c>
      <c r="D41" s="6">
        <v>0</v>
      </c>
    </row>
    <row r="42" spans="1:4" ht="12.75">
      <c r="A42" s="48">
        <v>40200</v>
      </c>
      <c r="B42" s="49" t="s">
        <v>41</v>
      </c>
      <c r="C42" s="6">
        <v>273957490.92</v>
      </c>
      <c r="D42" s="6">
        <v>0</v>
      </c>
    </row>
    <row r="43" spans="1:4" ht="12.75">
      <c r="A43" s="48">
        <v>40300</v>
      </c>
      <c r="B43" s="49" t="s">
        <v>42</v>
      </c>
      <c r="C43" s="6">
        <v>0</v>
      </c>
      <c r="D43" s="6">
        <v>0</v>
      </c>
    </row>
    <row r="44" spans="1:4" ht="12.75">
      <c r="A44" s="48">
        <v>40400</v>
      </c>
      <c r="B44" s="49" t="s">
        <v>43</v>
      </c>
      <c r="C44" s="6">
        <v>1623153898.64</v>
      </c>
      <c r="D44" s="6">
        <v>0</v>
      </c>
    </row>
    <row r="45" spans="1:4" ht="12.75">
      <c r="A45" s="53">
        <v>40500</v>
      </c>
      <c r="B45" s="52" t="s">
        <v>44</v>
      </c>
      <c r="C45" s="6">
        <v>153610000</v>
      </c>
      <c r="D45" s="6">
        <v>0</v>
      </c>
    </row>
    <row r="46" spans="1:4" ht="15">
      <c r="A46" s="56">
        <v>40000</v>
      </c>
      <c r="B46" s="8" t="s">
        <v>45</v>
      </c>
      <c r="C46" s="9">
        <f>SUM(C41:C45)</f>
        <v>2050821389.5600002</v>
      </c>
      <c r="D46" s="9">
        <f>SUM(D41:D45)</f>
        <v>0</v>
      </c>
    </row>
    <row r="47" spans="1:4" ht="12.75">
      <c r="A47" s="4"/>
      <c r="B47" s="5"/>
      <c r="C47" s="12"/>
      <c r="D47" s="12"/>
    </row>
    <row r="48" spans="1:4" ht="12.75">
      <c r="A48" s="55" t="s">
        <v>46</v>
      </c>
      <c r="B48" s="43" t="s">
        <v>47</v>
      </c>
      <c r="C48" s="15"/>
      <c r="D48" s="16"/>
    </row>
    <row r="49" spans="1:4" ht="12.75">
      <c r="A49" s="48">
        <v>50100</v>
      </c>
      <c r="B49" s="49" t="s">
        <v>48</v>
      </c>
      <c r="C49" s="6">
        <v>0</v>
      </c>
      <c r="D49" s="6">
        <v>0</v>
      </c>
    </row>
    <row r="50" spans="1:4" ht="12.75">
      <c r="A50" s="48">
        <v>50200</v>
      </c>
      <c r="B50" s="49" t="s">
        <v>49</v>
      </c>
      <c r="C50" s="6">
        <v>0</v>
      </c>
      <c r="D50" s="6">
        <v>0</v>
      </c>
    </row>
    <row r="51" spans="1:4" ht="12.75">
      <c r="A51" s="48">
        <v>50300</v>
      </c>
      <c r="B51" s="49" t="s">
        <v>50</v>
      </c>
      <c r="C51" s="6">
        <v>2000000</v>
      </c>
      <c r="D51" s="6">
        <v>0</v>
      </c>
    </row>
    <row r="52" spans="1:4" ht="12.75">
      <c r="A52" s="48">
        <v>50400</v>
      </c>
      <c r="B52" s="49" t="s">
        <v>51</v>
      </c>
      <c r="C52" s="6">
        <v>200000000</v>
      </c>
      <c r="D52" s="6">
        <v>0</v>
      </c>
    </row>
    <row r="53" spans="1:4" ht="15">
      <c r="A53" s="56">
        <v>50000</v>
      </c>
      <c r="B53" s="8" t="s">
        <v>52</v>
      </c>
      <c r="C53" s="9">
        <f>SUM(C49:C52)</f>
        <v>202000000</v>
      </c>
      <c r="D53" s="9">
        <f>SUM(D49:D52)</f>
        <v>0</v>
      </c>
    </row>
    <row r="54" spans="1:4" ht="12.75">
      <c r="A54" s="4"/>
      <c r="B54" s="5"/>
      <c r="C54" s="12"/>
      <c r="D54" s="12"/>
    </row>
    <row r="55" spans="1:4" ht="12.75">
      <c r="A55" s="55" t="s">
        <v>53</v>
      </c>
      <c r="B55" s="43" t="s">
        <v>54</v>
      </c>
      <c r="C55" s="15"/>
      <c r="D55" s="16"/>
    </row>
    <row r="56" spans="1:4" ht="12.75">
      <c r="A56" s="48">
        <v>60100</v>
      </c>
      <c r="B56" s="49" t="s">
        <v>135</v>
      </c>
      <c r="C56" s="6">
        <v>0</v>
      </c>
      <c r="D56" s="6">
        <v>0</v>
      </c>
    </row>
    <row r="57" spans="1:4" ht="12.75">
      <c r="A57" s="48">
        <v>60200</v>
      </c>
      <c r="B57" s="49" t="s">
        <v>136</v>
      </c>
      <c r="C57" s="6">
        <v>0</v>
      </c>
      <c r="D57" s="6">
        <v>0</v>
      </c>
    </row>
    <row r="58" spans="1:4" ht="12.75">
      <c r="A58" s="48">
        <v>60300</v>
      </c>
      <c r="B58" s="49" t="s">
        <v>137</v>
      </c>
      <c r="C58" s="6">
        <v>173308721.59</v>
      </c>
      <c r="D58" s="6">
        <v>0</v>
      </c>
    </row>
    <row r="59" spans="1:4" ht="12.75">
      <c r="A59" s="48">
        <v>60400</v>
      </c>
      <c r="B59" s="49" t="s">
        <v>138</v>
      </c>
      <c r="C59" s="6">
        <v>0</v>
      </c>
      <c r="D59" s="6">
        <v>0</v>
      </c>
    </row>
    <row r="60" spans="1:4" ht="15">
      <c r="A60" s="56">
        <v>60000</v>
      </c>
      <c r="B60" s="8" t="s">
        <v>55</v>
      </c>
      <c r="C60" s="9">
        <f>SUM(C56:C59)</f>
        <v>173308721.59</v>
      </c>
      <c r="D60" s="9">
        <f>SUM(D56:D59)</f>
        <v>0</v>
      </c>
    </row>
    <row r="61" spans="1:4" ht="12.75">
      <c r="A61" s="4"/>
      <c r="B61" s="5"/>
      <c r="C61" s="12"/>
      <c r="D61" s="12"/>
    </row>
    <row r="62" spans="1:4" ht="12.75">
      <c r="A62" s="55" t="s">
        <v>56</v>
      </c>
      <c r="B62" s="43" t="s">
        <v>57</v>
      </c>
      <c r="C62" s="15"/>
      <c r="D62" s="16"/>
    </row>
    <row r="63" spans="1:4" ht="12.75">
      <c r="A63" s="48">
        <v>70100</v>
      </c>
      <c r="B63" s="49" t="s">
        <v>58</v>
      </c>
      <c r="C63" s="6">
        <v>794000000</v>
      </c>
      <c r="D63" s="6">
        <v>0</v>
      </c>
    </row>
    <row r="64" spans="1:4" ht="15">
      <c r="A64" s="50">
        <v>70000</v>
      </c>
      <c r="B64" s="8" t="s">
        <v>59</v>
      </c>
      <c r="C64" s="9">
        <f>SUM(C63)</f>
        <v>794000000</v>
      </c>
      <c r="D64" s="9">
        <f>SUM(D63)</f>
        <v>0</v>
      </c>
    </row>
    <row r="65" spans="1:4" ht="12.75">
      <c r="A65" s="4"/>
      <c r="B65" s="5"/>
      <c r="C65" s="12"/>
      <c r="D65" s="12"/>
    </row>
    <row r="66" spans="1:4" ht="12.75">
      <c r="A66" s="55" t="s">
        <v>60</v>
      </c>
      <c r="B66" s="43" t="s">
        <v>61</v>
      </c>
      <c r="C66" s="15"/>
      <c r="D66" s="16"/>
    </row>
    <row r="67" spans="1:4" ht="12.75">
      <c r="A67" s="48">
        <v>90100</v>
      </c>
      <c r="B67" s="49" t="s">
        <v>62</v>
      </c>
      <c r="C67" s="6">
        <v>287095100</v>
      </c>
      <c r="D67" s="6">
        <v>0</v>
      </c>
    </row>
    <row r="68" spans="1:4" ht="12.75">
      <c r="A68" s="48">
        <v>90200</v>
      </c>
      <c r="B68" s="49" t="s">
        <v>63</v>
      </c>
      <c r="C68" s="6">
        <v>54731350</v>
      </c>
      <c r="D68" s="6">
        <v>0</v>
      </c>
    </row>
    <row r="69" spans="1:4" ht="15">
      <c r="A69" s="50">
        <v>90000</v>
      </c>
      <c r="B69" s="8" t="s">
        <v>64</v>
      </c>
      <c r="C69" s="9">
        <f>SUM(C67:C68)</f>
        <v>341826450</v>
      </c>
      <c r="D69" s="9">
        <f>SUM(D67:D68)</f>
        <v>0</v>
      </c>
    </row>
    <row r="70" spans="1:4" ht="15">
      <c r="A70" s="7"/>
      <c r="B70" s="17" t="s">
        <v>65</v>
      </c>
      <c r="C70" s="18">
        <f>+C22+C30+C38+C46+C53+C60+C64+C69</f>
        <v>6791996941.150001</v>
      </c>
      <c r="D70" s="18">
        <f>+D22+D30+D38+D46+D53+D60+D64+D69</f>
        <v>0</v>
      </c>
    </row>
    <row r="71" spans="1:4" ht="15">
      <c r="A71" s="7"/>
      <c r="B71" s="17" t="s">
        <v>3</v>
      </c>
      <c r="C71" s="18">
        <f>+C70+C10+C11+C12</f>
        <v>7872685516.17</v>
      </c>
      <c r="D71" s="18">
        <f>+D70+D13</f>
        <v>0</v>
      </c>
    </row>
  </sheetData>
  <sheetProtection/>
  <mergeCells count="2">
    <mergeCell ref="A4:D4"/>
    <mergeCell ref="A1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37">
      <selection activeCell="B58" sqref="B58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</cols>
  <sheetData>
    <row r="1" spans="1:2" ht="12.75">
      <c r="A1" s="81" t="s">
        <v>134</v>
      </c>
      <c r="B1" s="82"/>
    </row>
    <row r="2" spans="1:2" ht="12.75">
      <c r="A2" s="82"/>
      <c r="B2" s="82"/>
    </row>
    <row r="3" spans="1:2" ht="23.25" customHeight="1">
      <c r="A3" s="82"/>
      <c r="B3" s="82"/>
    </row>
    <row r="4" spans="1:4" ht="12.75">
      <c r="A4" s="84" t="s">
        <v>6</v>
      </c>
      <c r="B4" s="84"/>
      <c r="C4" s="84"/>
      <c r="D4" s="84"/>
    </row>
    <row r="6" ht="18.75">
      <c r="A6" s="3" t="s">
        <v>0</v>
      </c>
    </row>
    <row r="7" spans="1:3" ht="18.75">
      <c r="A7" s="3"/>
      <c r="B7" s="36" t="s">
        <v>131</v>
      </c>
      <c r="C7" s="37">
        <v>2021</v>
      </c>
    </row>
    <row r="9" spans="1:4" ht="25.5">
      <c r="A9" s="38" t="s">
        <v>7</v>
      </c>
      <c r="B9" s="44" t="s">
        <v>9</v>
      </c>
      <c r="C9" s="40" t="s">
        <v>1</v>
      </c>
      <c r="D9" s="40" t="s">
        <v>2</v>
      </c>
    </row>
    <row r="10" spans="1:4" ht="12.75">
      <c r="A10" s="39"/>
      <c r="B10" s="43" t="s">
        <v>8</v>
      </c>
      <c r="C10" s="6">
        <v>20500000</v>
      </c>
      <c r="D10" s="42"/>
    </row>
    <row r="11" spans="1:4" ht="12.75">
      <c r="A11" s="39"/>
      <c r="B11" s="45" t="s">
        <v>10</v>
      </c>
      <c r="C11" s="6">
        <v>517117298.73</v>
      </c>
      <c r="D11" s="42"/>
    </row>
    <row r="12" spans="1:4" ht="12.75">
      <c r="A12" s="39"/>
      <c r="B12" s="45" t="s">
        <v>11</v>
      </c>
      <c r="C12" s="6">
        <v>0</v>
      </c>
      <c r="D12" s="42"/>
    </row>
    <row r="13" spans="1:4" ht="12.75">
      <c r="A13" s="39"/>
      <c r="B13" s="45" t="s">
        <v>12</v>
      </c>
      <c r="C13" s="6"/>
      <c r="D13" s="6">
        <v>0</v>
      </c>
    </row>
    <row r="14" spans="1:4" ht="12.75">
      <c r="A14" s="39"/>
      <c r="B14" s="46"/>
      <c r="C14" s="6"/>
      <c r="D14" s="42"/>
    </row>
    <row r="15" spans="1:4" ht="12.75">
      <c r="A15" s="47" t="s">
        <v>13</v>
      </c>
      <c r="B15" s="45" t="s">
        <v>14</v>
      </c>
      <c r="C15" s="41"/>
      <c r="D15" s="42"/>
    </row>
    <row r="16" spans="1:4" ht="12.75">
      <c r="A16" s="48">
        <v>10101</v>
      </c>
      <c r="B16" s="49" t="s">
        <v>15</v>
      </c>
      <c r="C16" s="6">
        <v>1389668900</v>
      </c>
      <c r="D16" s="6">
        <v>0</v>
      </c>
    </row>
    <row r="17" spans="1:4" ht="12.75">
      <c r="A17" s="48">
        <v>10102</v>
      </c>
      <c r="B17" s="49" t="s">
        <v>16</v>
      </c>
      <c r="C17" s="6">
        <v>0</v>
      </c>
      <c r="D17" s="6">
        <v>0</v>
      </c>
    </row>
    <row r="18" spans="1:4" ht="12.75">
      <c r="A18" s="48">
        <v>10103</v>
      </c>
      <c r="B18" s="49" t="s">
        <v>17</v>
      </c>
      <c r="C18" s="6">
        <v>0</v>
      </c>
      <c r="D18" s="6">
        <v>0</v>
      </c>
    </row>
    <row r="19" spans="1:4" ht="12.75">
      <c r="A19" s="48">
        <v>10104</v>
      </c>
      <c r="B19" s="49" t="s">
        <v>18</v>
      </c>
      <c r="C19" s="6">
        <v>50000</v>
      </c>
      <c r="D19" s="6">
        <v>0</v>
      </c>
    </row>
    <row r="20" spans="1:4" ht="12.75">
      <c r="A20" s="48">
        <v>10301</v>
      </c>
      <c r="B20" s="49" t="s">
        <v>19</v>
      </c>
      <c r="C20" s="6">
        <v>11000000</v>
      </c>
      <c r="D20" s="6">
        <v>0</v>
      </c>
    </row>
    <row r="21" spans="1:4" ht="12.75">
      <c r="A21" s="48">
        <v>10302</v>
      </c>
      <c r="B21" s="49" t="s">
        <v>20</v>
      </c>
      <c r="C21" s="6">
        <v>0</v>
      </c>
      <c r="D21" s="6">
        <v>0</v>
      </c>
    </row>
    <row r="22" spans="1:4" ht="15">
      <c r="A22" s="56">
        <v>10000</v>
      </c>
      <c r="B22" s="8" t="s">
        <v>21</v>
      </c>
      <c r="C22" s="9">
        <f>SUM(C16:C21)</f>
        <v>1400718900</v>
      </c>
      <c r="D22" s="9">
        <f>SUM(D16:D21)</f>
        <v>0</v>
      </c>
    </row>
    <row r="23" spans="1:4" ht="12.75">
      <c r="A23" s="4"/>
      <c r="B23" s="5"/>
      <c r="C23" s="12"/>
      <c r="D23" s="12"/>
    </row>
    <row r="24" spans="1:4" ht="12.75">
      <c r="A24" s="51" t="s">
        <v>22</v>
      </c>
      <c r="B24" s="45" t="s">
        <v>23</v>
      </c>
      <c r="C24" s="6"/>
      <c r="D24" s="42"/>
    </row>
    <row r="25" spans="1:4" ht="12.75">
      <c r="A25" s="48">
        <v>20101</v>
      </c>
      <c r="B25" s="49" t="s">
        <v>24</v>
      </c>
      <c r="C25" s="6">
        <v>182149400</v>
      </c>
      <c r="D25" s="6">
        <v>0</v>
      </c>
    </row>
    <row r="26" spans="1:4" ht="12.75">
      <c r="A26" s="53">
        <v>20102</v>
      </c>
      <c r="B26" s="52" t="s">
        <v>25</v>
      </c>
      <c r="C26" s="6">
        <v>934000</v>
      </c>
      <c r="D26" s="6">
        <v>0</v>
      </c>
    </row>
    <row r="27" spans="1:4" ht="12.75">
      <c r="A27" s="48">
        <v>20103</v>
      </c>
      <c r="B27" s="49" t="s">
        <v>26</v>
      </c>
      <c r="C27" s="6">
        <v>23335000</v>
      </c>
      <c r="D27" s="6">
        <v>0</v>
      </c>
    </row>
    <row r="28" spans="1:4" ht="12.75">
      <c r="A28" s="48">
        <v>20104</v>
      </c>
      <c r="B28" s="49" t="s">
        <v>27</v>
      </c>
      <c r="C28" s="6">
        <v>5280000</v>
      </c>
      <c r="D28" s="6">
        <v>0</v>
      </c>
    </row>
    <row r="29" spans="1:4" ht="12.75">
      <c r="A29" s="48">
        <v>20105</v>
      </c>
      <c r="B29" s="49" t="s">
        <v>28</v>
      </c>
      <c r="C29" s="6">
        <v>5136570</v>
      </c>
      <c r="D29" s="6">
        <v>0</v>
      </c>
    </row>
    <row r="30" spans="1:4" ht="15">
      <c r="A30" s="54">
        <v>20000</v>
      </c>
      <c r="B30" s="13" t="s">
        <v>29</v>
      </c>
      <c r="C30" s="14">
        <f>SUM(C25:C29)</f>
        <v>216834970</v>
      </c>
      <c r="D30" s="14">
        <f>SUM(D25:D29)</f>
        <v>0</v>
      </c>
    </row>
    <row r="31" spans="1:4" ht="12.75">
      <c r="A31" s="4"/>
      <c r="B31" s="5"/>
      <c r="C31" s="12"/>
      <c r="D31" s="12"/>
    </row>
    <row r="32" spans="1:4" ht="12.75">
      <c r="A32" s="55" t="s">
        <v>30</v>
      </c>
      <c r="B32" s="45" t="s">
        <v>31</v>
      </c>
      <c r="C32" s="6"/>
      <c r="D32" s="6"/>
    </row>
    <row r="33" spans="1:4" ht="12.75">
      <c r="A33" s="48">
        <v>30100</v>
      </c>
      <c r="B33" s="49" t="s">
        <v>32</v>
      </c>
      <c r="C33" s="6">
        <v>316464020</v>
      </c>
      <c r="D33" s="6">
        <v>0</v>
      </c>
    </row>
    <row r="34" spans="1:4" ht="12.75">
      <c r="A34" s="53">
        <v>30200</v>
      </c>
      <c r="B34" s="52" t="s">
        <v>33</v>
      </c>
      <c r="C34" s="6">
        <v>325200000</v>
      </c>
      <c r="D34" s="6">
        <v>0</v>
      </c>
    </row>
    <row r="35" spans="1:4" ht="12.75">
      <c r="A35" s="53">
        <v>30300</v>
      </c>
      <c r="B35" s="52" t="s">
        <v>34</v>
      </c>
      <c r="C35" s="6">
        <v>16705590</v>
      </c>
      <c r="D35" s="6">
        <v>0</v>
      </c>
    </row>
    <row r="36" spans="1:4" ht="12.75">
      <c r="A36" s="53">
        <v>30400</v>
      </c>
      <c r="B36" s="52" t="s">
        <v>35</v>
      </c>
      <c r="C36" s="6">
        <v>250600840</v>
      </c>
      <c r="D36" s="6">
        <v>0</v>
      </c>
    </row>
    <row r="37" spans="1:4" ht="12.75">
      <c r="A37" s="48">
        <v>30500</v>
      </c>
      <c r="B37" s="49" t="s">
        <v>36</v>
      </c>
      <c r="C37" s="6">
        <v>156720830</v>
      </c>
      <c r="D37" s="6">
        <v>0</v>
      </c>
    </row>
    <row r="38" spans="1:4" ht="15">
      <c r="A38" s="56">
        <v>30000</v>
      </c>
      <c r="B38" s="8" t="s">
        <v>37</v>
      </c>
      <c r="C38" s="9">
        <f>SUM(C33:C37)</f>
        <v>1065691280</v>
      </c>
      <c r="D38" s="9">
        <f>SUM(D33:D37)</f>
        <v>0</v>
      </c>
    </row>
    <row r="39" spans="1:4" ht="12.75">
      <c r="A39" s="10"/>
      <c r="B39" s="11"/>
      <c r="C39" s="12"/>
      <c r="D39" s="12"/>
    </row>
    <row r="40" spans="1:4" ht="12.75">
      <c r="A40" s="55" t="s">
        <v>38</v>
      </c>
      <c r="B40" s="43" t="s">
        <v>39</v>
      </c>
      <c r="C40" s="15"/>
      <c r="D40" s="16"/>
    </row>
    <row r="41" spans="1:4" ht="12.75">
      <c r="A41" s="48">
        <v>40100</v>
      </c>
      <c r="B41" s="49" t="s">
        <v>40</v>
      </c>
      <c r="C41" s="6">
        <v>100000</v>
      </c>
      <c r="D41" s="6">
        <v>0</v>
      </c>
    </row>
    <row r="42" spans="1:4" ht="12.75">
      <c r="A42" s="48">
        <v>40200</v>
      </c>
      <c r="B42" s="49" t="s">
        <v>41</v>
      </c>
      <c r="C42" s="6">
        <v>217558303.54</v>
      </c>
      <c r="D42" s="6">
        <v>0</v>
      </c>
    </row>
    <row r="43" spans="1:4" ht="12.75">
      <c r="A43" s="48">
        <v>40300</v>
      </c>
      <c r="B43" s="49" t="s">
        <v>42</v>
      </c>
      <c r="C43" s="6">
        <v>0</v>
      </c>
      <c r="D43" s="6">
        <v>0</v>
      </c>
    </row>
    <row r="44" spans="1:4" ht="12.75">
      <c r="A44" s="48">
        <v>40400</v>
      </c>
      <c r="B44" s="49" t="s">
        <v>43</v>
      </c>
      <c r="C44" s="6">
        <v>1854747457</v>
      </c>
      <c r="D44" s="6">
        <v>0</v>
      </c>
    </row>
    <row r="45" spans="1:4" ht="12.75">
      <c r="A45" s="53">
        <v>40500</v>
      </c>
      <c r="B45" s="52" t="s">
        <v>44</v>
      </c>
      <c r="C45" s="6">
        <v>123419000</v>
      </c>
      <c r="D45" s="6">
        <v>0</v>
      </c>
    </row>
    <row r="46" spans="1:4" ht="15">
      <c r="A46" s="56">
        <v>40000</v>
      </c>
      <c r="B46" s="8" t="s">
        <v>45</v>
      </c>
      <c r="C46" s="9">
        <f>SUM(C41:C45)</f>
        <v>2195824760.54</v>
      </c>
      <c r="D46" s="9">
        <f>SUM(D41:D45)</f>
        <v>0</v>
      </c>
    </row>
    <row r="47" spans="1:4" ht="12.75">
      <c r="A47" s="4"/>
      <c r="B47" s="5"/>
      <c r="C47" s="12"/>
      <c r="D47" s="12"/>
    </row>
    <row r="48" spans="1:4" ht="12.75">
      <c r="A48" s="55" t="s">
        <v>46</v>
      </c>
      <c r="B48" s="43" t="s">
        <v>47</v>
      </c>
      <c r="C48" s="15"/>
      <c r="D48" s="16"/>
    </row>
    <row r="49" spans="1:4" ht="12.75">
      <c r="A49" s="48">
        <v>50100</v>
      </c>
      <c r="B49" s="49" t="s">
        <v>48</v>
      </c>
      <c r="C49" s="6">
        <v>0</v>
      </c>
      <c r="D49" s="6">
        <v>0</v>
      </c>
    </row>
    <row r="50" spans="1:4" ht="12.75">
      <c r="A50" s="48">
        <v>50200</v>
      </c>
      <c r="B50" s="49" t="s">
        <v>49</v>
      </c>
      <c r="C50" s="6">
        <v>0</v>
      </c>
      <c r="D50" s="6">
        <v>0</v>
      </c>
    </row>
    <row r="51" spans="1:4" ht="12.75">
      <c r="A51" s="48">
        <v>50300</v>
      </c>
      <c r="B51" s="49" t="s">
        <v>50</v>
      </c>
      <c r="C51" s="6">
        <v>2000000</v>
      </c>
      <c r="D51" s="6">
        <v>0</v>
      </c>
    </row>
    <row r="52" spans="1:4" ht="12.75">
      <c r="A52" s="48">
        <v>50400</v>
      </c>
      <c r="B52" s="49" t="s">
        <v>51</v>
      </c>
      <c r="C52" s="6">
        <v>200000000</v>
      </c>
      <c r="D52" s="6">
        <v>0</v>
      </c>
    </row>
    <row r="53" spans="1:4" ht="15">
      <c r="A53" s="56">
        <v>50000</v>
      </c>
      <c r="B53" s="8" t="s">
        <v>52</v>
      </c>
      <c r="C53" s="9">
        <f>SUM(C49:C52)</f>
        <v>202000000</v>
      </c>
      <c r="D53" s="9">
        <f>SUM(D49:D52)</f>
        <v>0</v>
      </c>
    </row>
    <row r="54" spans="1:4" ht="12.75">
      <c r="A54" s="4"/>
      <c r="B54" s="5"/>
      <c r="C54" s="12"/>
      <c r="D54" s="12"/>
    </row>
    <row r="55" spans="1:4" ht="12.75">
      <c r="A55" s="55" t="s">
        <v>53</v>
      </c>
      <c r="B55" s="43" t="s">
        <v>54</v>
      </c>
      <c r="C55" s="15"/>
      <c r="D55" s="16"/>
    </row>
    <row r="56" spans="1:4" ht="12.75">
      <c r="A56" s="48">
        <v>60100</v>
      </c>
      <c r="B56" s="49" t="s">
        <v>135</v>
      </c>
      <c r="C56" s="6">
        <v>0</v>
      </c>
      <c r="D56" s="6">
        <v>0</v>
      </c>
    </row>
    <row r="57" spans="1:4" ht="12.75">
      <c r="A57" s="48">
        <v>60200</v>
      </c>
      <c r="B57" s="49" t="s">
        <v>136</v>
      </c>
      <c r="C57" s="6">
        <v>0</v>
      </c>
      <c r="D57" s="6">
        <v>0</v>
      </c>
    </row>
    <row r="58" spans="1:4" ht="12.75">
      <c r="A58" s="48">
        <v>60300</v>
      </c>
      <c r="B58" s="49" t="s">
        <v>137</v>
      </c>
      <c r="C58" s="6">
        <v>143225498.12</v>
      </c>
      <c r="D58" s="6">
        <v>0</v>
      </c>
    </row>
    <row r="59" spans="1:4" ht="12.75">
      <c r="A59" s="48">
        <v>60400</v>
      </c>
      <c r="B59" s="49" t="s">
        <v>138</v>
      </c>
      <c r="C59" s="6">
        <v>0</v>
      </c>
      <c r="D59" s="6">
        <v>0</v>
      </c>
    </row>
    <row r="60" spans="1:4" ht="15">
      <c r="A60" s="56">
        <v>60000</v>
      </c>
      <c r="B60" s="8" t="s">
        <v>55</v>
      </c>
      <c r="C60" s="9">
        <f>SUM(C56:C59)</f>
        <v>143225498.12</v>
      </c>
      <c r="D60" s="9">
        <f>SUM(D56:D59)</f>
        <v>0</v>
      </c>
    </row>
    <row r="61" spans="1:4" ht="12.75">
      <c r="A61" s="4"/>
      <c r="B61" s="5"/>
      <c r="C61" s="12"/>
      <c r="D61" s="12"/>
    </row>
    <row r="62" spans="1:4" ht="12.75">
      <c r="A62" s="55" t="s">
        <v>56</v>
      </c>
      <c r="B62" s="43" t="s">
        <v>57</v>
      </c>
      <c r="C62" s="15"/>
      <c r="D62" s="16"/>
    </row>
    <row r="63" spans="1:4" ht="12.75">
      <c r="A63" s="48">
        <v>70100</v>
      </c>
      <c r="B63" s="49" t="s">
        <v>58</v>
      </c>
      <c r="C63" s="6">
        <v>794000000</v>
      </c>
      <c r="D63" s="6">
        <v>0</v>
      </c>
    </row>
    <row r="64" spans="1:4" ht="15">
      <c r="A64" s="50">
        <v>70000</v>
      </c>
      <c r="B64" s="8" t="s">
        <v>59</v>
      </c>
      <c r="C64" s="9">
        <f>SUM(C63)</f>
        <v>794000000</v>
      </c>
      <c r="D64" s="9">
        <f>SUM(D63)</f>
        <v>0</v>
      </c>
    </row>
    <row r="65" spans="1:4" ht="12.75">
      <c r="A65" s="4"/>
      <c r="B65" s="5"/>
      <c r="C65" s="12"/>
      <c r="D65" s="12"/>
    </row>
    <row r="66" spans="1:4" ht="12.75">
      <c r="A66" s="55" t="s">
        <v>60</v>
      </c>
      <c r="B66" s="43" t="s">
        <v>61</v>
      </c>
      <c r="C66" s="15"/>
      <c r="D66" s="16"/>
    </row>
    <row r="67" spans="1:4" ht="12.75">
      <c r="A67" s="48">
        <v>90100</v>
      </c>
      <c r="B67" s="49" t="s">
        <v>62</v>
      </c>
      <c r="C67" s="6">
        <v>237095100</v>
      </c>
      <c r="D67" s="6">
        <v>0</v>
      </c>
    </row>
    <row r="68" spans="1:4" ht="12.75">
      <c r="A68" s="48">
        <v>90200</v>
      </c>
      <c r="B68" s="49" t="s">
        <v>63</v>
      </c>
      <c r="C68" s="6">
        <v>54731850</v>
      </c>
      <c r="D68" s="6">
        <v>0</v>
      </c>
    </row>
    <row r="69" spans="1:4" ht="15">
      <c r="A69" s="50">
        <v>90000</v>
      </c>
      <c r="B69" s="8" t="s">
        <v>64</v>
      </c>
      <c r="C69" s="9">
        <f>SUM(C67:C68)</f>
        <v>291826950</v>
      </c>
      <c r="D69" s="9">
        <f>SUM(D67:D68)</f>
        <v>0</v>
      </c>
    </row>
    <row r="70" spans="1:4" ht="15">
      <c r="A70" s="7"/>
      <c r="B70" s="17" t="s">
        <v>65</v>
      </c>
      <c r="C70" s="18">
        <f>+C22+C30+C38+C46+C53+C60+C64+C69</f>
        <v>6310122358.66</v>
      </c>
      <c r="D70" s="18">
        <f>+D22+D30+D38+D46+D53+D60+D64+D69</f>
        <v>0</v>
      </c>
    </row>
    <row r="71" spans="1:4" ht="15">
      <c r="A71" s="7"/>
      <c r="B71" s="17" t="s">
        <v>3</v>
      </c>
      <c r="C71" s="18">
        <f>+C70+C10+C11+C12</f>
        <v>6847739657.389999</v>
      </c>
      <c r="D71" s="18">
        <f>+D70+D13</f>
        <v>0</v>
      </c>
    </row>
  </sheetData>
  <sheetProtection/>
  <mergeCells count="2">
    <mergeCell ref="A4:D4"/>
    <mergeCell ref="A1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50" width="18.7109375" style="0" customWidth="1"/>
    <col min="51" max="51" width="13.8515625" style="0" customWidth="1"/>
    <col min="52" max="52" width="13.421875" style="0" customWidth="1"/>
    <col min="53" max="53" width="12.421875" style="0" customWidth="1"/>
    <col min="54" max="54" width="12.8515625" style="0" customWidth="1"/>
    <col min="55" max="55" width="13.421875" style="0" customWidth="1"/>
    <col min="56" max="56" width="12.28125" style="0" customWidth="1"/>
    <col min="57" max="57" width="14.57421875" style="0" customWidth="1"/>
    <col min="58" max="58" width="18.7109375" style="0" customWidth="1"/>
    <col min="59" max="59" width="16.140625" style="0" customWidth="1"/>
    <col min="60" max="62" width="18.7109375" style="0" customWidth="1"/>
    <col min="63" max="63" width="16.00390625" style="0" customWidth="1"/>
    <col min="64" max="64" width="13.8515625" style="0" customWidth="1"/>
    <col min="65" max="65" width="14.421875" style="0" customWidth="1"/>
    <col min="66" max="68" width="18.7109375" style="0" customWidth="1"/>
    <col min="69" max="69" width="16.8515625" style="0" customWidth="1"/>
    <col min="70" max="70" width="18.7109375" style="0" customWidth="1"/>
    <col min="71" max="71" width="17.8515625" style="0" customWidth="1"/>
    <col min="72" max="72" width="15.421875" style="0" customWidth="1"/>
    <col min="73" max="75" width="18.7109375" style="0" customWidth="1"/>
  </cols>
  <sheetData>
    <row r="1" spans="1:10" ht="54.75" customHeight="1">
      <c r="A1" s="106" t="s">
        <v>134</v>
      </c>
      <c r="B1" s="106"/>
      <c r="C1" s="74"/>
      <c r="D1" s="74"/>
      <c r="E1" s="74"/>
      <c r="F1" s="74"/>
      <c r="G1" s="74"/>
      <c r="H1" s="74"/>
      <c r="I1" s="74"/>
      <c r="J1" s="74"/>
    </row>
    <row r="3" spans="3:6" ht="12.75">
      <c r="C3" s="84" t="s">
        <v>6</v>
      </c>
      <c r="D3" s="84"/>
      <c r="E3" s="84"/>
      <c r="F3" s="84"/>
    </row>
    <row r="4" ht="18.75">
      <c r="B4" s="3" t="s">
        <v>132</v>
      </c>
    </row>
    <row r="5" spans="2:7" ht="18.75">
      <c r="B5" s="36"/>
      <c r="C5" s="36" t="s">
        <v>131</v>
      </c>
      <c r="D5" s="37">
        <v>2019</v>
      </c>
      <c r="G5" s="3"/>
    </row>
    <row r="6" spans="2:7" ht="18.75">
      <c r="B6" s="3"/>
      <c r="G6" s="3"/>
    </row>
    <row r="7" spans="1:75" ht="12.75" customHeight="1">
      <c r="A7" s="72"/>
      <c r="B7" s="110" t="s">
        <v>66</v>
      </c>
      <c r="C7" s="87">
        <v>1</v>
      </c>
      <c r="D7" s="88"/>
      <c r="E7" s="89"/>
      <c r="F7" s="87">
        <v>2</v>
      </c>
      <c r="G7" s="88"/>
      <c r="H7" s="89"/>
      <c r="I7" s="87">
        <v>3</v>
      </c>
      <c r="J7" s="88"/>
      <c r="K7" s="89"/>
      <c r="L7" s="87">
        <v>4</v>
      </c>
      <c r="M7" s="88"/>
      <c r="N7" s="89"/>
      <c r="O7" s="87">
        <v>5</v>
      </c>
      <c r="P7" s="88"/>
      <c r="Q7" s="89"/>
      <c r="R7" s="87">
        <v>6</v>
      </c>
      <c r="S7" s="88"/>
      <c r="T7" s="89"/>
      <c r="U7" s="87">
        <v>7</v>
      </c>
      <c r="V7" s="88"/>
      <c r="W7" s="89"/>
      <c r="X7" s="87">
        <v>8</v>
      </c>
      <c r="Y7" s="88"/>
      <c r="Z7" s="89"/>
      <c r="AA7" s="87">
        <v>9</v>
      </c>
      <c r="AB7" s="88"/>
      <c r="AC7" s="89"/>
      <c r="AD7" s="87">
        <v>10</v>
      </c>
      <c r="AE7" s="88"/>
      <c r="AF7" s="89"/>
      <c r="AG7" s="88">
        <v>11</v>
      </c>
      <c r="AH7" s="88"/>
      <c r="AI7" s="89"/>
      <c r="AJ7" s="87">
        <v>12</v>
      </c>
      <c r="AK7" s="88"/>
      <c r="AL7" s="89"/>
      <c r="AM7" s="87">
        <v>13</v>
      </c>
      <c r="AN7" s="88"/>
      <c r="AO7" s="89"/>
      <c r="AP7" s="87">
        <v>14</v>
      </c>
      <c r="AQ7" s="88"/>
      <c r="AR7" s="89"/>
      <c r="AS7" s="87">
        <v>15</v>
      </c>
      <c r="AT7" s="88"/>
      <c r="AU7" s="89"/>
      <c r="AV7" s="88">
        <v>16</v>
      </c>
      <c r="AW7" s="88"/>
      <c r="AX7" s="89"/>
      <c r="AY7" s="87">
        <v>17</v>
      </c>
      <c r="AZ7" s="88"/>
      <c r="BA7" s="89"/>
      <c r="BB7" s="87">
        <v>18</v>
      </c>
      <c r="BC7" s="88"/>
      <c r="BD7" s="89"/>
      <c r="BE7" s="87">
        <v>19</v>
      </c>
      <c r="BF7" s="88"/>
      <c r="BG7" s="89"/>
      <c r="BH7" s="87">
        <v>20</v>
      </c>
      <c r="BI7" s="88"/>
      <c r="BJ7" s="89"/>
      <c r="BK7" s="88">
        <v>50</v>
      </c>
      <c r="BL7" s="88"/>
      <c r="BM7" s="89"/>
      <c r="BN7" s="87">
        <v>60</v>
      </c>
      <c r="BO7" s="88"/>
      <c r="BP7" s="89"/>
      <c r="BQ7" s="87">
        <v>99</v>
      </c>
      <c r="BR7" s="88"/>
      <c r="BS7" s="88"/>
      <c r="BT7" s="90" t="s">
        <v>129</v>
      </c>
      <c r="BU7" s="92" t="s">
        <v>130</v>
      </c>
      <c r="BV7" s="93"/>
      <c r="BW7" s="94"/>
    </row>
    <row r="8" spans="1:75" s="19" customFormat="1" ht="58.5" customHeight="1">
      <c r="A8" s="20"/>
      <c r="B8" s="111"/>
      <c r="C8" s="93" t="s">
        <v>67</v>
      </c>
      <c r="D8" s="93"/>
      <c r="E8" s="98"/>
      <c r="F8" s="99" t="s">
        <v>68</v>
      </c>
      <c r="G8" s="98"/>
      <c r="H8" s="100"/>
      <c r="I8" s="107" t="s">
        <v>69</v>
      </c>
      <c r="J8" s="108"/>
      <c r="K8" s="103"/>
      <c r="L8" s="101" t="s">
        <v>70</v>
      </c>
      <c r="M8" s="102"/>
      <c r="N8" s="103"/>
      <c r="O8" s="101" t="s">
        <v>71</v>
      </c>
      <c r="P8" s="102"/>
      <c r="Q8" s="103"/>
      <c r="R8" s="93" t="s">
        <v>133</v>
      </c>
      <c r="S8" s="93"/>
      <c r="T8" s="98"/>
      <c r="U8" s="99" t="s">
        <v>112</v>
      </c>
      <c r="V8" s="98"/>
      <c r="W8" s="100"/>
      <c r="X8" s="107" t="s">
        <v>113</v>
      </c>
      <c r="Y8" s="108"/>
      <c r="Z8" s="103"/>
      <c r="AA8" s="101" t="s">
        <v>114</v>
      </c>
      <c r="AB8" s="102"/>
      <c r="AC8" s="103"/>
      <c r="AD8" s="101" t="s">
        <v>115</v>
      </c>
      <c r="AE8" s="102"/>
      <c r="AF8" s="103"/>
      <c r="AG8" s="93" t="s">
        <v>116</v>
      </c>
      <c r="AH8" s="93"/>
      <c r="AI8" s="98"/>
      <c r="AJ8" s="99" t="s">
        <v>117</v>
      </c>
      <c r="AK8" s="98"/>
      <c r="AL8" s="100"/>
      <c r="AM8" s="107" t="s">
        <v>118</v>
      </c>
      <c r="AN8" s="108"/>
      <c r="AO8" s="103"/>
      <c r="AP8" s="101" t="s">
        <v>119</v>
      </c>
      <c r="AQ8" s="102"/>
      <c r="AR8" s="103"/>
      <c r="AS8" s="101" t="s">
        <v>120</v>
      </c>
      <c r="AT8" s="102"/>
      <c r="AU8" s="103"/>
      <c r="AV8" s="93" t="s">
        <v>121</v>
      </c>
      <c r="AW8" s="93"/>
      <c r="AX8" s="98"/>
      <c r="AY8" s="99" t="s">
        <v>122</v>
      </c>
      <c r="AZ8" s="98"/>
      <c r="BA8" s="100"/>
      <c r="BB8" s="107" t="s">
        <v>123</v>
      </c>
      <c r="BC8" s="108"/>
      <c r="BD8" s="103"/>
      <c r="BE8" s="101" t="s">
        <v>124</v>
      </c>
      <c r="BF8" s="102"/>
      <c r="BG8" s="103"/>
      <c r="BH8" s="101" t="s">
        <v>125</v>
      </c>
      <c r="BI8" s="102"/>
      <c r="BJ8" s="103"/>
      <c r="BK8" s="104" t="s">
        <v>126</v>
      </c>
      <c r="BL8" s="98"/>
      <c r="BM8" s="105"/>
      <c r="BN8" s="98" t="s">
        <v>127</v>
      </c>
      <c r="BO8" s="98"/>
      <c r="BP8" s="100"/>
      <c r="BQ8" s="107" t="s">
        <v>128</v>
      </c>
      <c r="BR8" s="108"/>
      <c r="BS8" s="102"/>
      <c r="BT8" s="91"/>
      <c r="BU8" s="95"/>
      <c r="BV8" s="96"/>
      <c r="BW8" s="97"/>
    </row>
    <row r="9" spans="1:75" s="19" customFormat="1" ht="11.25" customHeight="1">
      <c r="A9" s="78"/>
      <c r="B9" s="57"/>
      <c r="C9" s="85" t="s">
        <v>4</v>
      </c>
      <c r="D9" s="86"/>
      <c r="E9" s="58" t="s">
        <v>5</v>
      </c>
      <c r="F9" s="85" t="s">
        <v>4</v>
      </c>
      <c r="G9" s="86"/>
      <c r="H9" s="65" t="s">
        <v>5</v>
      </c>
      <c r="I9" s="85" t="s">
        <v>4</v>
      </c>
      <c r="J9" s="86"/>
      <c r="K9" s="21" t="s">
        <v>5</v>
      </c>
      <c r="L9" s="85" t="s">
        <v>4</v>
      </c>
      <c r="M9" s="86"/>
      <c r="N9" s="21" t="s">
        <v>5</v>
      </c>
      <c r="O9" s="85" t="s">
        <v>4</v>
      </c>
      <c r="P9" s="86"/>
      <c r="Q9" s="21" t="s">
        <v>5</v>
      </c>
      <c r="R9" s="109" t="s">
        <v>4</v>
      </c>
      <c r="S9" s="86"/>
      <c r="T9" s="58" t="s">
        <v>5</v>
      </c>
      <c r="U9" s="85" t="s">
        <v>4</v>
      </c>
      <c r="V9" s="86"/>
      <c r="W9" s="65" t="s">
        <v>5</v>
      </c>
      <c r="X9" s="85" t="s">
        <v>4</v>
      </c>
      <c r="Y9" s="86"/>
      <c r="Z9" s="21" t="s">
        <v>5</v>
      </c>
      <c r="AA9" s="85" t="s">
        <v>4</v>
      </c>
      <c r="AB9" s="86"/>
      <c r="AC9" s="21" t="s">
        <v>5</v>
      </c>
      <c r="AD9" s="85" t="s">
        <v>4</v>
      </c>
      <c r="AE9" s="86"/>
      <c r="AF9" s="21" t="s">
        <v>5</v>
      </c>
      <c r="AG9" s="109" t="s">
        <v>4</v>
      </c>
      <c r="AH9" s="86"/>
      <c r="AI9" s="58" t="s">
        <v>5</v>
      </c>
      <c r="AJ9" s="85" t="s">
        <v>4</v>
      </c>
      <c r="AK9" s="86"/>
      <c r="AL9" s="65" t="s">
        <v>5</v>
      </c>
      <c r="AM9" s="85" t="s">
        <v>4</v>
      </c>
      <c r="AN9" s="86"/>
      <c r="AO9" s="21" t="s">
        <v>5</v>
      </c>
      <c r="AP9" s="85" t="s">
        <v>4</v>
      </c>
      <c r="AQ9" s="86"/>
      <c r="AR9" s="21" t="s">
        <v>5</v>
      </c>
      <c r="AS9" s="85" t="s">
        <v>4</v>
      </c>
      <c r="AT9" s="86"/>
      <c r="AU9" s="21" t="s">
        <v>5</v>
      </c>
      <c r="AV9" s="109" t="s">
        <v>4</v>
      </c>
      <c r="AW9" s="86"/>
      <c r="AX9" s="58" t="s">
        <v>5</v>
      </c>
      <c r="AY9" s="85" t="s">
        <v>4</v>
      </c>
      <c r="AZ9" s="86"/>
      <c r="BA9" s="65" t="s">
        <v>5</v>
      </c>
      <c r="BB9" s="85" t="s">
        <v>4</v>
      </c>
      <c r="BC9" s="86"/>
      <c r="BD9" s="21" t="s">
        <v>5</v>
      </c>
      <c r="BE9" s="85" t="s">
        <v>4</v>
      </c>
      <c r="BF9" s="86"/>
      <c r="BG9" s="21" t="s">
        <v>5</v>
      </c>
      <c r="BH9" s="85" t="s">
        <v>4</v>
      </c>
      <c r="BI9" s="86"/>
      <c r="BJ9" s="21" t="s">
        <v>5</v>
      </c>
      <c r="BK9" s="109" t="s">
        <v>4</v>
      </c>
      <c r="BL9" s="86"/>
      <c r="BM9" s="58" t="s">
        <v>5</v>
      </c>
      <c r="BN9" s="85" t="s">
        <v>4</v>
      </c>
      <c r="BO9" s="86"/>
      <c r="BP9" s="65" t="s">
        <v>5</v>
      </c>
      <c r="BQ9" s="85" t="s">
        <v>4</v>
      </c>
      <c r="BR9" s="86"/>
      <c r="BS9" s="21" t="s">
        <v>5</v>
      </c>
      <c r="BT9" s="73" t="s">
        <v>4</v>
      </c>
      <c r="BU9" s="85" t="s">
        <v>4</v>
      </c>
      <c r="BV9" s="86"/>
      <c r="BW9" s="21" t="s">
        <v>5</v>
      </c>
    </row>
    <row r="10" spans="1:75" s="19" customFormat="1" ht="39" customHeight="1">
      <c r="A10" s="79"/>
      <c r="B10" s="57"/>
      <c r="C10" s="59"/>
      <c r="D10" s="63" t="s">
        <v>72</v>
      </c>
      <c r="E10" s="61"/>
      <c r="F10" s="62"/>
      <c r="G10" s="63" t="s">
        <v>72</v>
      </c>
      <c r="H10" s="64"/>
      <c r="I10" s="62"/>
      <c r="J10" s="66" t="s">
        <v>72</v>
      </c>
      <c r="K10" s="61"/>
      <c r="L10" s="60"/>
      <c r="M10" s="66" t="s">
        <v>72</v>
      </c>
      <c r="N10" s="61"/>
      <c r="O10" s="62"/>
      <c r="P10" s="66" t="s">
        <v>72</v>
      </c>
      <c r="Q10" s="61"/>
      <c r="R10" s="59"/>
      <c r="S10" s="63" t="s">
        <v>72</v>
      </c>
      <c r="T10" s="61"/>
      <c r="U10" s="62"/>
      <c r="V10" s="63" t="s">
        <v>72</v>
      </c>
      <c r="W10" s="64"/>
      <c r="X10" s="62"/>
      <c r="Y10" s="66" t="s">
        <v>72</v>
      </c>
      <c r="Z10" s="61"/>
      <c r="AA10" s="60"/>
      <c r="AB10" s="66" t="s">
        <v>72</v>
      </c>
      <c r="AC10" s="61"/>
      <c r="AD10" s="62"/>
      <c r="AE10" s="66" t="s">
        <v>72</v>
      </c>
      <c r="AF10" s="61"/>
      <c r="AG10" s="59"/>
      <c r="AH10" s="63" t="s">
        <v>72</v>
      </c>
      <c r="AI10" s="61"/>
      <c r="AJ10" s="62"/>
      <c r="AK10" s="63" t="s">
        <v>72</v>
      </c>
      <c r="AL10" s="64"/>
      <c r="AM10" s="62"/>
      <c r="AN10" s="66" t="s">
        <v>72</v>
      </c>
      <c r="AO10" s="61"/>
      <c r="AP10" s="60"/>
      <c r="AQ10" s="66" t="s">
        <v>72</v>
      </c>
      <c r="AR10" s="61"/>
      <c r="AS10" s="62"/>
      <c r="AT10" s="66" t="s">
        <v>72</v>
      </c>
      <c r="AU10" s="61"/>
      <c r="AV10" s="59"/>
      <c r="AW10" s="63" t="s">
        <v>72</v>
      </c>
      <c r="AX10" s="61"/>
      <c r="AY10" s="62"/>
      <c r="AZ10" s="63" t="s">
        <v>72</v>
      </c>
      <c r="BA10" s="64"/>
      <c r="BB10" s="62"/>
      <c r="BC10" s="66" t="s">
        <v>72</v>
      </c>
      <c r="BD10" s="61"/>
      <c r="BE10" s="60"/>
      <c r="BF10" s="66" t="s">
        <v>72</v>
      </c>
      <c r="BG10" s="61"/>
      <c r="BH10" s="62"/>
      <c r="BI10" s="66" t="s">
        <v>72</v>
      </c>
      <c r="BJ10" s="61"/>
      <c r="BK10" s="59"/>
      <c r="BL10" s="63" t="s">
        <v>72</v>
      </c>
      <c r="BM10" s="61"/>
      <c r="BN10" s="62"/>
      <c r="BO10" s="63" t="s">
        <v>72</v>
      </c>
      <c r="BP10" s="64"/>
      <c r="BQ10" s="62"/>
      <c r="BR10" s="66" t="s">
        <v>72</v>
      </c>
      <c r="BS10" s="61"/>
      <c r="BT10" s="60"/>
      <c r="BU10" s="62"/>
      <c r="BV10" s="66" t="s">
        <v>72</v>
      </c>
      <c r="BW10" s="61"/>
    </row>
    <row r="11" spans="1:75" s="2" customFormat="1" ht="11.2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67"/>
      <c r="L11" s="24"/>
      <c r="M11" s="24"/>
      <c r="N11" s="6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7"/>
      <c r="AA11" s="24"/>
      <c r="AB11" s="24"/>
      <c r="AC11" s="67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67"/>
      <c r="AP11" s="24"/>
      <c r="AQ11" s="24"/>
      <c r="AR11" s="67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67"/>
      <c r="BE11" s="24"/>
      <c r="BF11" s="24"/>
      <c r="BG11" s="67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67"/>
      <c r="BT11" s="24"/>
      <c r="BU11" s="24"/>
      <c r="BV11" s="24"/>
      <c r="BW11" s="24"/>
    </row>
    <row r="12" spans="1:75" s="2" customFormat="1" ht="11.25" customHeight="1">
      <c r="A12" s="22"/>
      <c r="B12" s="55" t="s">
        <v>73</v>
      </c>
      <c r="C12" s="24"/>
      <c r="D12" s="24"/>
      <c r="E12" s="24"/>
      <c r="F12" s="24"/>
      <c r="G12" s="24"/>
      <c r="H12" s="24"/>
      <c r="I12" s="24"/>
      <c r="J12" s="24"/>
      <c r="K12" s="67"/>
      <c r="L12" s="24"/>
      <c r="M12" s="24"/>
      <c r="N12" s="6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7"/>
      <c r="AA12" s="24"/>
      <c r="AB12" s="24"/>
      <c r="AC12" s="67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67"/>
      <c r="AP12" s="24"/>
      <c r="AQ12" s="24"/>
      <c r="AR12" s="67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67"/>
      <c r="BE12" s="24"/>
      <c r="BF12" s="24"/>
      <c r="BG12" s="67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67"/>
      <c r="BT12" s="26">
        <v>0</v>
      </c>
      <c r="BU12" s="26">
        <f>BT12</f>
        <v>0</v>
      </c>
      <c r="BV12" s="24"/>
      <c r="BW12" s="24"/>
    </row>
    <row r="13" spans="1:75" s="2" customFormat="1" ht="11.25" customHeight="1">
      <c r="A13" s="22"/>
      <c r="B13" s="55"/>
      <c r="C13" s="24"/>
      <c r="D13" s="24"/>
      <c r="E13" s="24"/>
      <c r="F13" s="24"/>
      <c r="G13" s="24"/>
      <c r="H13" s="24"/>
      <c r="I13" s="24"/>
      <c r="J13" s="24"/>
      <c r="K13" s="67"/>
      <c r="L13" s="24"/>
      <c r="M13" s="24"/>
      <c r="N13" s="6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7"/>
      <c r="AA13" s="24"/>
      <c r="AB13" s="24"/>
      <c r="AC13" s="67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67"/>
      <c r="AP13" s="24"/>
      <c r="AQ13" s="24"/>
      <c r="AR13" s="67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67"/>
      <c r="BE13" s="24"/>
      <c r="BF13" s="24"/>
      <c r="BG13" s="67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67"/>
      <c r="BT13" s="24"/>
      <c r="BU13" s="24"/>
      <c r="BV13" s="24"/>
      <c r="BW13" s="24"/>
    </row>
    <row r="14" spans="1:75" ht="12.75">
      <c r="A14" s="47"/>
      <c r="B14" s="45" t="s">
        <v>74</v>
      </c>
      <c r="C14" s="41"/>
      <c r="D14" s="42"/>
      <c r="E14" s="42"/>
      <c r="F14" s="4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1"/>
      <c r="S14" s="42"/>
      <c r="T14" s="42"/>
      <c r="U14" s="4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1"/>
      <c r="AH14" s="42"/>
      <c r="AI14" s="42"/>
      <c r="AJ14" s="4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41"/>
      <c r="AW14" s="42"/>
      <c r="AX14" s="42"/>
      <c r="AY14" s="4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41"/>
      <c r="BL14" s="42"/>
      <c r="BM14" s="42"/>
      <c r="BN14" s="4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5">
      <c r="A15" s="23">
        <v>101</v>
      </c>
      <c r="B15" s="25" t="s">
        <v>75</v>
      </c>
      <c r="C15" s="26">
        <v>220559380</v>
      </c>
      <c r="D15" s="26">
        <v>0</v>
      </c>
      <c r="E15" s="26">
        <v>226164662.07</v>
      </c>
      <c r="F15" s="26">
        <v>2188590</v>
      </c>
      <c r="G15" s="26">
        <v>0</v>
      </c>
      <c r="H15" s="26">
        <v>2272675.6</v>
      </c>
      <c r="I15" s="26">
        <v>119877300</v>
      </c>
      <c r="J15" s="26">
        <v>0</v>
      </c>
      <c r="K15" s="26">
        <v>133200789.92</v>
      </c>
      <c r="L15" s="26">
        <v>93399870</v>
      </c>
      <c r="M15" s="26">
        <v>0</v>
      </c>
      <c r="N15" s="26">
        <v>97358953.16</v>
      </c>
      <c r="O15" s="26">
        <v>30910380</v>
      </c>
      <c r="P15" s="26">
        <v>0</v>
      </c>
      <c r="Q15" s="26">
        <v>32226036.45</v>
      </c>
      <c r="R15" s="26">
        <v>4014900</v>
      </c>
      <c r="S15" s="26">
        <v>0</v>
      </c>
      <c r="T15" s="26">
        <v>4179499.23</v>
      </c>
      <c r="U15" s="26">
        <v>1943960</v>
      </c>
      <c r="V15" s="26">
        <v>0</v>
      </c>
      <c r="W15" s="26">
        <v>2045952.76</v>
      </c>
      <c r="X15" s="26">
        <v>20278630</v>
      </c>
      <c r="Y15" s="26">
        <v>0</v>
      </c>
      <c r="Z15" s="26">
        <v>21129318.32</v>
      </c>
      <c r="AA15" s="26">
        <v>4083760</v>
      </c>
      <c r="AB15" s="26">
        <v>0</v>
      </c>
      <c r="AC15" s="26">
        <v>4269336.93</v>
      </c>
      <c r="AD15" s="26">
        <v>13398760</v>
      </c>
      <c r="AE15" s="26">
        <v>0</v>
      </c>
      <c r="AF15" s="26">
        <v>13985353.28</v>
      </c>
      <c r="AG15" s="26">
        <v>790930</v>
      </c>
      <c r="AH15" s="26">
        <v>0</v>
      </c>
      <c r="AI15" s="26">
        <v>816173.94</v>
      </c>
      <c r="AJ15" s="26">
        <v>86183780</v>
      </c>
      <c r="AK15" s="26">
        <v>0</v>
      </c>
      <c r="AL15" s="26">
        <v>89555521.65</v>
      </c>
      <c r="AM15" s="26">
        <v>0</v>
      </c>
      <c r="AN15" s="26">
        <v>0</v>
      </c>
      <c r="AO15" s="26">
        <v>0</v>
      </c>
      <c r="AP15" s="26">
        <v>7142620</v>
      </c>
      <c r="AQ15" s="26">
        <v>0</v>
      </c>
      <c r="AR15" s="26">
        <v>7368279.78</v>
      </c>
      <c r="AS15" s="26">
        <v>9853470</v>
      </c>
      <c r="AT15" s="26">
        <v>0</v>
      </c>
      <c r="AU15" s="26">
        <v>10243201.28</v>
      </c>
      <c r="AV15" s="26">
        <v>233790</v>
      </c>
      <c r="AW15" s="26">
        <v>0</v>
      </c>
      <c r="AX15" s="26">
        <v>239131.77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1272090</v>
      </c>
      <c r="BF15" s="26">
        <v>0</v>
      </c>
      <c r="BG15" s="26">
        <v>1292143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/>
      <c r="BU15" s="27">
        <f>+C15+F15+I15+L15+O15+R15+U15+X15+AA15+AD15+AG15+AJ15+AM15+AP15+AS15+AV15+AY15+BB15+BE15+BH15+BK15+BN15+BQ15</f>
        <v>616132210</v>
      </c>
      <c r="BV15" s="27">
        <f aca="true" t="shared" si="0" ref="BV15:BW24">+D15+G15+J15+M15+P15+S15+V15+Y15+AB15+AE15+AH15+AK15+AN15+AQ15+AT15+AW15+AZ15+BC15+BF15+BI15+BL15+BO15+BR15</f>
        <v>0</v>
      </c>
      <c r="BW15" s="27">
        <f t="shared" si="0"/>
        <v>646347029.1399999</v>
      </c>
    </row>
    <row r="16" spans="1:75" ht="15">
      <c r="A16" s="23">
        <f>A15+1</f>
        <v>102</v>
      </c>
      <c r="B16" s="25" t="s">
        <v>76</v>
      </c>
      <c r="C16" s="26">
        <v>18186350</v>
      </c>
      <c r="D16" s="26">
        <v>0</v>
      </c>
      <c r="E16" s="26">
        <v>25245122.63</v>
      </c>
      <c r="F16" s="26">
        <v>170860</v>
      </c>
      <c r="G16" s="26">
        <v>0</v>
      </c>
      <c r="H16" s="26">
        <v>195534</v>
      </c>
      <c r="I16" s="26">
        <v>9294770</v>
      </c>
      <c r="J16" s="26">
        <v>0</v>
      </c>
      <c r="K16" s="26">
        <v>10633383.27</v>
      </c>
      <c r="L16" s="26">
        <v>7504960</v>
      </c>
      <c r="M16" s="26">
        <v>0</v>
      </c>
      <c r="N16" s="26">
        <v>8539401.87</v>
      </c>
      <c r="O16" s="26">
        <v>1866470</v>
      </c>
      <c r="P16" s="26">
        <v>0</v>
      </c>
      <c r="Q16" s="26">
        <v>2118995.82</v>
      </c>
      <c r="R16" s="26">
        <v>318460</v>
      </c>
      <c r="S16" s="26">
        <v>0</v>
      </c>
      <c r="T16" s="26">
        <v>359562.27</v>
      </c>
      <c r="U16" s="26">
        <v>155560</v>
      </c>
      <c r="V16" s="26">
        <v>0</v>
      </c>
      <c r="W16" s="26">
        <v>188462.97</v>
      </c>
      <c r="X16" s="26">
        <v>2699240</v>
      </c>
      <c r="Y16" s="26">
        <v>0</v>
      </c>
      <c r="Z16" s="26">
        <v>3752241.42</v>
      </c>
      <c r="AA16" s="26">
        <v>322720</v>
      </c>
      <c r="AB16" s="26">
        <v>0</v>
      </c>
      <c r="AC16" s="26">
        <v>370737.69</v>
      </c>
      <c r="AD16" s="26">
        <v>1050450</v>
      </c>
      <c r="AE16" s="26">
        <v>0</v>
      </c>
      <c r="AF16" s="26">
        <v>1189141.92</v>
      </c>
      <c r="AG16" s="26">
        <v>62200</v>
      </c>
      <c r="AH16" s="26">
        <v>0</v>
      </c>
      <c r="AI16" s="26">
        <v>69060.02</v>
      </c>
      <c r="AJ16" s="26">
        <v>3107550</v>
      </c>
      <c r="AK16" s="26">
        <v>0</v>
      </c>
      <c r="AL16" s="26">
        <v>3509938.63</v>
      </c>
      <c r="AM16" s="26">
        <v>0</v>
      </c>
      <c r="AN16" s="26">
        <v>0</v>
      </c>
      <c r="AO16" s="26">
        <v>0</v>
      </c>
      <c r="AP16" s="26">
        <v>563370</v>
      </c>
      <c r="AQ16" s="26">
        <v>0</v>
      </c>
      <c r="AR16" s="26">
        <v>616583.06</v>
      </c>
      <c r="AS16" s="26">
        <v>793880</v>
      </c>
      <c r="AT16" s="26">
        <v>0</v>
      </c>
      <c r="AU16" s="26">
        <v>907867.72</v>
      </c>
      <c r="AV16" s="26">
        <v>17470</v>
      </c>
      <c r="AW16" s="26">
        <v>0</v>
      </c>
      <c r="AX16" s="26">
        <v>19273.18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105030</v>
      </c>
      <c r="BF16" s="26">
        <v>0</v>
      </c>
      <c r="BG16" s="26">
        <v>113845.11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/>
      <c r="BU16" s="27">
        <f aca="true" t="shared" si="1" ref="BU16:BU24">+C16+F16+I16+L16+O16+R16+U16+X16+AA16+AD16+AG16+AJ16+AM16+AP16+AS16+AV16+AY16+BB16+BE16+BH16+BK16+BN16+BQ16</f>
        <v>46219340</v>
      </c>
      <c r="BV16" s="27">
        <f t="shared" si="0"/>
        <v>0</v>
      </c>
      <c r="BW16" s="27">
        <f t="shared" si="0"/>
        <v>57829151.580000006</v>
      </c>
    </row>
    <row r="17" spans="1:75" ht="15">
      <c r="A17" s="23">
        <f aca="true" t="shared" si="2" ref="A17:A24">A16+1</f>
        <v>103</v>
      </c>
      <c r="B17" s="25" t="s">
        <v>77</v>
      </c>
      <c r="C17" s="26">
        <v>77788290</v>
      </c>
      <c r="D17" s="26">
        <v>0</v>
      </c>
      <c r="E17" s="26">
        <v>141255884.76</v>
      </c>
      <c r="F17" s="26">
        <v>571600</v>
      </c>
      <c r="G17" s="26">
        <v>0</v>
      </c>
      <c r="H17" s="26">
        <v>2992270.68</v>
      </c>
      <c r="I17" s="26">
        <v>48632510</v>
      </c>
      <c r="J17" s="26">
        <v>0</v>
      </c>
      <c r="K17" s="26">
        <v>130163586.01</v>
      </c>
      <c r="L17" s="26">
        <v>111675140</v>
      </c>
      <c r="M17" s="26">
        <v>0</v>
      </c>
      <c r="N17" s="26">
        <v>209922192.58</v>
      </c>
      <c r="O17" s="26">
        <v>39198500</v>
      </c>
      <c r="P17" s="26">
        <v>0</v>
      </c>
      <c r="Q17" s="26">
        <v>61991300.19</v>
      </c>
      <c r="R17" s="26">
        <v>11258060</v>
      </c>
      <c r="S17" s="26">
        <v>0</v>
      </c>
      <c r="T17" s="26">
        <v>18256567.56</v>
      </c>
      <c r="U17" s="26">
        <v>2166410</v>
      </c>
      <c r="V17" s="26">
        <v>0</v>
      </c>
      <c r="W17" s="26">
        <v>3890219.93</v>
      </c>
      <c r="X17" s="26">
        <v>56596490</v>
      </c>
      <c r="Y17" s="26">
        <v>0</v>
      </c>
      <c r="Z17" s="26">
        <v>91677963.5</v>
      </c>
      <c r="AA17" s="26">
        <v>341160910</v>
      </c>
      <c r="AB17" s="26">
        <v>0</v>
      </c>
      <c r="AC17" s="26">
        <v>412903250.71</v>
      </c>
      <c r="AD17" s="26">
        <v>888507460</v>
      </c>
      <c r="AE17" s="26">
        <v>0</v>
      </c>
      <c r="AF17" s="26">
        <v>1021032240.41</v>
      </c>
      <c r="AG17" s="26">
        <v>1859090</v>
      </c>
      <c r="AH17" s="26">
        <v>0</v>
      </c>
      <c r="AI17" s="26">
        <v>2700402.81</v>
      </c>
      <c r="AJ17" s="26">
        <v>319751280</v>
      </c>
      <c r="AK17" s="26">
        <v>0</v>
      </c>
      <c r="AL17" s="26">
        <v>453322854.9</v>
      </c>
      <c r="AM17" s="26">
        <v>1643000</v>
      </c>
      <c r="AN17" s="26">
        <v>0</v>
      </c>
      <c r="AO17" s="26">
        <v>2233417.98</v>
      </c>
      <c r="AP17" s="26">
        <v>5912080</v>
      </c>
      <c r="AQ17" s="26">
        <v>0</v>
      </c>
      <c r="AR17" s="26">
        <v>8684743.92</v>
      </c>
      <c r="AS17" s="26">
        <v>12542850</v>
      </c>
      <c r="AT17" s="26">
        <v>0</v>
      </c>
      <c r="AU17" s="26">
        <v>13609163.8</v>
      </c>
      <c r="AV17" s="26">
        <v>138880</v>
      </c>
      <c r="AW17" s="26">
        <v>0</v>
      </c>
      <c r="AX17" s="26">
        <v>170561.38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5716170</v>
      </c>
      <c r="BF17" s="26">
        <v>0</v>
      </c>
      <c r="BG17" s="26">
        <v>6121317.07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/>
      <c r="BU17" s="27">
        <f t="shared" si="1"/>
        <v>1925118720</v>
      </c>
      <c r="BV17" s="27">
        <f t="shared" si="0"/>
        <v>0</v>
      </c>
      <c r="BW17" s="27">
        <f t="shared" si="0"/>
        <v>2580927938.1900005</v>
      </c>
    </row>
    <row r="18" spans="1:75" ht="15">
      <c r="A18" s="23">
        <f t="shared" si="2"/>
        <v>104</v>
      </c>
      <c r="B18" s="25" t="s">
        <v>23</v>
      </c>
      <c r="C18" s="26">
        <v>8385920</v>
      </c>
      <c r="D18" s="26">
        <v>0</v>
      </c>
      <c r="E18" s="26">
        <v>16647831.59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2685</v>
      </c>
      <c r="L18" s="26">
        <v>24573530</v>
      </c>
      <c r="M18" s="26">
        <v>0</v>
      </c>
      <c r="N18" s="26">
        <v>30480225.74</v>
      </c>
      <c r="O18" s="26">
        <v>18271200</v>
      </c>
      <c r="P18" s="26">
        <v>0</v>
      </c>
      <c r="Q18" s="26">
        <v>30787793.27</v>
      </c>
      <c r="R18" s="26">
        <v>3614960</v>
      </c>
      <c r="S18" s="26">
        <v>0</v>
      </c>
      <c r="T18" s="26">
        <v>8444323.15</v>
      </c>
      <c r="U18" s="26">
        <v>0</v>
      </c>
      <c r="V18" s="26">
        <v>0</v>
      </c>
      <c r="W18" s="26">
        <v>144171.3</v>
      </c>
      <c r="X18" s="26">
        <v>37189810</v>
      </c>
      <c r="Y18" s="26">
        <v>0</v>
      </c>
      <c r="Z18" s="26">
        <v>54989502.3</v>
      </c>
      <c r="AA18" s="26">
        <v>2953000</v>
      </c>
      <c r="AB18" s="26">
        <v>0</v>
      </c>
      <c r="AC18" s="26">
        <v>3794137.6</v>
      </c>
      <c r="AD18" s="26">
        <v>339050</v>
      </c>
      <c r="AE18" s="26">
        <v>0</v>
      </c>
      <c r="AF18" s="26">
        <v>822100</v>
      </c>
      <c r="AG18" s="26">
        <v>0</v>
      </c>
      <c r="AH18" s="26">
        <v>0</v>
      </c>
      <c r="AI18" s="26">
        <v>449160.28</v>
      </c>
      <c r="AJ18" s="26">
        <v>43187760</v>
      </c>
      <c r="AK18" s="26">
        <v>0</v>
      </c>
      <c r="AL18" s="26">
        <v>66760619.66</v>
      </c>
      <c r="AM18" s="26">
        <v>60000</v>
      </c>
      <c r="AN18" s="26">
        <v>0</v>
      </c>
      <c r="AO18" s="26">
        <v>120000</v>
      </c>
      <c r="AP18" s="26">
        <v>5463340</v>
      </c>
      <c r="AQ18" s="26">
        <v>0</v>
      </c>
      <c r="AR18" s="26">
        <v>14782801.31</v>
      </c>
      <c r="AS18" s="26">
        <v>1530400</v>
      </c>
      <c r="AT18" s="26">
        <v>0</v>
      </c>
      <c r="AU18" s="26">
        <v>1681080.39</v>
      </c>
      <c r="AV18" s="26">
        <v>10000</v>
      </c>
      <c r="AW18" s="26">
        <v>0</v>
      </c>
      <c r="AX18" s="26">
        <v>15068.34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55000</v>
      </c>
      <c r="BF18" s="26">
        <v>0</v>
      </c>
      <c r="BG18" s="26">
        <v>260613.77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/>
      <c r="BU18" s="27">
        <f t="shared" si="1"/>
        <v>145633970</v>
      </c>
      <c r="BV18" s="27">
        <f t="shared" si="0"/>
        <v>0</v>
      </c>
      <c r="BW18" s="27">
        <f t="shared" si="0"/>
        <v>230182113.7</v>
      </c>
    </row>
    <row r="19" spans="1:75" ht="15">
      <c r="A19" s="23">
        <f t="shared" si="2"/>
        <v>105</v>
      </c>
      <c r="B19" s="25" t="s">
        <v>78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/>
      <c r="BU19" s="27">
        <f t="shared" si="1"/>
        <v>0</v>
      </c>
      <c r="BV19" s="27">
        <f t="shared" si="0"/>
        <v>0</v>
      </c>
      <c r="BW19" s="27">
        <f t="shared" si="0"/>
        <v>0</v>
      </c>
    </row>
    <row r="20" spans="1:75" ht="15">
      <c r="A20" s="23">
        <f t="shared" si="2"/>
        <v>106</v>
      </c>
      <c r="B20" s="25" t="s">
        <v>79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/>
      <c r="BU20" s="27">
        <f t="shared" si="1"/>
        <v>0</v>
      </c>
      <c r="BV20" s="27">
        <f t="shared" si="0"/>
        <v>0</v>
      </c>
      <c r="BW20" s="27">
        <f t="shared" si="0"/>
        <v>0</v>
      </c>
    </row>
    <row r="21" spans="1:75" ht="15">
      <c r="A21" s="23">
        <f t="shared" si="2"/>
        <v>107</v>
      </c>
      <c r="B21" s="25" t="s">
        <v>80</v>
      </c>
      <c r="C21" s="26">
        <v>15279850</v>
      </c>
      <c r="D21" s="26">
        <v>0</v>
      </c>
      <c r="E21" s="26">
        <v>15464330.16</v>
      </c>
      <c r="F21" s="26">
        <v>185230</v>
      </c>
      <c r="G21" s="26">
        <v>0</v>
      </c>
      <c r="H21" s="26">
        <v>185230</v>
      </c>
      <c r="I21" s="26">
        <v>675200</v>
      </c>
      <c r="J21" s="26">
        <v>0</v>
      </c>
      <c r="K21" s="26">
        <v>675200</v>
      </c>
      <c r="L21" s="26">
        <v>9478390</v>
      </c>
      <c r="M21" s="26">
        <v>0</v>
      </c>
      <c r="N21" s="26">
        <v>9478390</v>
      </c>
      <c r="O21" s="26">
        <v>8810220</v>
      </c>
      <c r="P21" s="26">
        <v>0</v>
      </c>
      <c r="Q21" s="26">
        <v>8810220</v>
      </c>
      <c r="R21" s="26">
        <v>1524370</v>
      </c>
      <c r="S21" s="26">
        <v>0</v>
      </c>
      <c r="T21" s="26">
        <v>1524370</v>
      </c>
      <c r="U21" s="26">
        <v>0</v>
      </c>
      <c r="V21" s="26">
        <v>0</v>
      </c>
      <c r="W21" s="26">
        <v>0</v>
      </c>
      <c r="X21" s="26">
        <v>7287980</v>
      </c>
      <c r="Y21" s="26">
        <v>0</v>
      </c>
      <c r="Z21" s="26">
        <v>7507186.18</v>
      </c>
      <c r="AA21" s="26">
        <v>6847460</v>
      </c>
      <c r="AB21" s="26">
        <v>0</v>
      </c>
      <c r="AC21" s="26">
        <v>6847460</v>
      </c>
      <c r="AD21" s="26">
        <v>70576590</v>
      </c>
      <c r="AE21" s="26">
        <v>0</v>
      </c>
      <c r="AF21" s="26">
        <v>71198901.48</v>
      </c>
      <c r="AG21" s="26">
        <v>34430</v>
      </c>
      <c r="AH21" s="26">
        <v>0</v>
      </c>
      <c r="AI21" s="26">
        <v>34430</v>
      </c>
      <c r="AJ21" s="26">
        <v>4847990</v>
      </c>
      <c r="AK21" s="26">
        <v>0</v>
      </c>
      <c r="AL21" s="26">
        <v>4847990</v>
      </c>
      <c r="AM21" s="26">
        <v>0</v>
      </c>
      <c r="AN21" s="26">
        <v>0</v>
      </c>
      <c r="AO21" s="26">
        <v>0</v>
      </c>
      <c r="AP21" s="26">
        <v>175990</v>
      </c>
      <c r="AQ21" s="26">
        <v>0</v>
      </c>
      <c r="AR21" s="26">
        <v>175990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/>
      <c r="BU21" s="27">
        <f t="shared" si="1"/>
        <v>125723700</v>
      </c>
      <c r="BV21" s="27">
        <f t="shared" si="0"/>
        <v>0</v>
      </c>
      <c r="BW21" s="27">
        <f t="shared" si="0"/>
        <v>126749697.82</v>
      </c>
    </row>
    <row r="22" spans="1:75" ht="15">
      <c r="A22" s="23">
        <f t="shared" si="2"/>
        <v>108</v>
      </c>
      <c r="B22" s="25" t="s">
        <v>81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/>
      <c r="BU22" s="27">
        <f t="shared" si="1"/>
        <v>0</v>
      </c>
      <c r="BV22" s="27">
        <f t="shared" si="0"/>
        <v>0</v>
      </c>
      <c r="BW22" s="27">
        <f t="shared" si="0"/>
        <v>0</v>
      </c>
    </row>
    <row r="23" spans="1:75" ht="15">
      <c r="A23" s="23">
        <f t="shared" si="2"/>
        <v>109</v>
      </c>
      <c r="B23" s="25" t="s">
        <v>82</v>
      </c>
      <c r="C23" s="26">
        <v>5184960</v>
      </c>
      <c r="D23" s="26">
        <v>0</v>
      </c>
      <c r="E23" s="26">
        <v>13630088.13</v>
      </c>
      <c r="F23" s="26">
        <v>0</v>
      </c>
      <c r="G23" s="26">
        <v>0</v>
      </c>
      <c r="H23" s="26">
        <v>0</v>
      </c>
      <c r="I23" s="26">
        <v>625290</v>
      </c>
      <c r="J23" s="26">
        <v>0</v>
      </c>
      <c r="K23" s="26">
        <v>1675058.66</v>
      </c>
      <c r="L23" s="26">
        <v>186200</v>
      </c>
      <c r="M23" s="26">
        <v>0</v>
      </c>
      <c r="N23" s="26">
        <v>477427.45</v>
      </c>
      <c r="O23" s="26">
        <v>266400</v>
      </c>
      <c r="P23" s="26">
        <v>0</v>
      </c>
      <c r="Q23" s="26">
        <v>348824.46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82321.44</v>
      </c>
      <c r="X23" s="26">
        <v>275500</v>
      </c>
      <c r="Y23" s="26">
        <v>0</v>
      </c>
      <c r="Z23" s="26">
        <v>612517.81</v>
      </c>
      <c r="AA23" s="26">
        <v>0</v>
      </c>
      <c r="AB23" s="26">
        <v>0</v>
      </c>
      <c r="AC23" s="26">
        <v>0</v>
      </c>
      <c r="AD23" s="26">
        <v>72000</v>
      </c>
      <c r="AE23" s="26">
        <v>0</v>
      </c>
      <c r="AF23" s="26">
        <v>107777.28</v>
      </c>
      <c r="AG23" s="26">
        <v>0</v>
      </c>
      <c r="AH23" s="26">
        <v>0</v>
      </c>
      <c r="AI23" s="26">
        <v>0</v>
      </c>
      <c r="AJ23" s="26">
        <v>295820</v>
      </c>
      <c r="AK23" s="26">
        <v>0</v>
      </c>
      <c r="AL23" s="26">
        <v>697539.26</v>
      </c>
      <c r="AM23" s="26">
        <v>0</v>
      </c>
      <c r="AN23" s="26">
        <v>0</v>
      </c>
      <c r="AO23" s="26">
        <v>0</v>
      </c>
      <c r="AP23" s="26">
        <v>20000</v>
      </c>
      <c r="AQ23" s="26">
        <v>0</v>
      </c>
      <c r="AR23" s="26">
        <v>45663.64</v>
      </c>
      <c r="AS23" s="26">
        <v>6000</v>
      </c>
      <c r="AT23" s="26">
        <v>0</v>
      </c>
      <c r="AU23" s="26">
        <v>14398.94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/>
      <c r="BU23" s="27">
        <f t="shared" si="1"/>
        <v>6932170</v>
      </c>
      <c r="BV23" s="27">
        <f t="shared" si="0"/>
        <v>0</v>
      </c>
      <c r="BW23" s="27">
        <f t="shared" si="0"/>
        <v>17691617.070000004</v>
      </c>
    </row>
    <row r="24" spans="1:75" ht="15">
      <c r="A24" s="23">
        <f t="shared" si="2"/>
        <v>110</v>
      </c>
      <c r="B24" s="25" t="s">
        <v>83</v>
      </c>
      <c r="C24" s="26">
        <v>36734600</v>
      </c>
      <c r="D24" s="26">
        <v>20500000</v>
      </c>
      <c r="E24" s="26">
        <v>18020577</v>
      </c>
      <c r="F24" s="26">
        <v>0</v>
      </c>
      <c r="G24" s="26">
        <v>0</v>
      </c>
      <c r="H24" s="26">
        <v>0</v>
      </c>
      <c r="I24" s="26">
        <v>364560</v>
      </c>
      <c r="J24" s="26">
        <v>0</v>
      </c>
      <c r="K24" s="26">
        <v>474738.86</v>
      </c>
      <c r="L24" s="26">
        <v>25000</v>
      </c>
      <c r="M24" s="26">
        <v>0</v>
      </c>
      <c r="N24" s="26">
        <v>34252.57</v>
      </c>
      <c r="O24" s="26">
        <v>460000</v>
      </c>
      <c r="P24" s="26">
        <v>0</v>
      </c>
      <c r="Q24" s="26">
        <v>737999.48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100000</v>
      </c>
      <c r="Y24" s="26">
        <v>0</v>
      </c>
      <c r="Z24" s="26">
        <v>1103831</v>
      </c>
      <c r="AA24" s="26">
        <v>25000</v>
      </c>
      <c r="AB24" s="26">
        <v>0</v>
      </c>
      <c r="AC24" s="26">
        <v>25000</v>
      </c>
      <c r="AD24" s="26">
        <v>120000</v>
      </c>
      <c r="AE24" s="26">
        <v>0</v>
      </c>
      <c r="AF24" s="26">
        <v>120000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10000</v>
      </c>
      <c r="AN24" s="26">
        <v>0</v>
      </c>
      <c r="AO24" s="26">
        <v>10000</v>
      </c>
      <c r="AP24" s="26">
        <v>0</v>
      </c>
      <c r="AQ24" s="26">
        <v>0</v>
      </c>
      <c r="AR24" s="26">
        <v>284340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348892670</v>
      </c>
      <c r="BI24" s="26">
        <v>0</v>
      </c>
      <c r="BJ24" s="26">
        <v>15000000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/>
      <c r="BU24" s="27">
        <f t="shared" si="1"/>
        <v>386731830</v>
      </c>
      <c r="BV24" s="27">
        <f t="shared" si="0"/>
        <v>20500000</v>
      </c>
      <c r="BW24" s="27">
        <f t="shared" si="0"/>
        <v>35810738.91</v>
      </c>
    </row>
    <row r="25" spans="1:75" s="30" customFormat="1" ht="15.75" thickBot="1">
      <c r="A25" s="68">
        <v>100</v>
      </c>
      <c r="B25" s="28" t="s">
        <v>84</v>
      </c>
      <c r="C25" s="29">
        <f aca="true" t="shared" si="3" ref="C25:BN25">SUM(C15:C24)</f>
        <v>382119350</v>
      </c>
      <c r="D25" s="29">
        <f t="shared" si="3"/>
        <v>20500000</v>
      </c>
      <c r="E25" s="29">
        <f t="shared" si="3"/>
        <v>456428496.34</v>
      </c>
      <c r="F25" s="29">
        <f t="shared" si="3"/>
        <v>3116280</v>
      </c>
      <c r="G25" s="29">
        <f t="shared" si="3"/>
        <v>0</v>
      </c>
      <c r="H25" s="29">
        <f t="shared" si="3"/>
        <v>5645710.28</v>
      </c>
      <c r="I25" s="29">
        <f t="shared" si="3"/>
        <v>179469630</v>
      </c>
      <c r="J25" s="29">
        <f t="shared" si="3"/>
        <v>0</v>
      </c>
      <c r="K25" s="29">
        <f t="shared" si="3"/>
        <v>276825441.72</v>
      </c>
      <c r="L25" s="29">
        <f t="shared" si="3"/>
        <v>246843090</v>
      </c>
      <c r="M25" s="29">
        <f t="shared" si="3"/>
        <v>0</v>
      </c>
      <c r="N25" s="29">
        <f t="shared" si="3"/>
        <v>356290843.37</v>
      </c>
      <c r="O25" s="29">
        <f t="shared" si="3"/>
        <v>99783170</v>
      </c>
      <c r="P25" s="29">
        <f t="shared" si="3"/>
        <v>0</v>
      </c>
      <c r="Q25" s="29">
        <f t="shared" si="3"/>
        <v>137021169.67</v>
      </c>
      <c r="R25" s="29">
        <f t="shared" si="3"/>
        <v>20730750</v>
      </c>
      <c r="S25" s="29">
        <f t="shared" si="3"/>
        <v>0</v>
      </c>
      <c r="T25" s="29">
        <f t="shared" si="3"/>
        <v>32764322.21</v>
      </c>
      <c r="U25" s="29">
        <f t="shared" si="3"/>
        <v>4265930</v>
      </c>
      <c r="V25" s="29">
        <f t="shared" si="3"/>
        <v>0</v>
      </c>
      <c r="W25" s="29">
        <f t="shared" si="3"/>
        <v>6351128.4</v>
      </c>
      <c r="X25" s="29">
        <f t="shared" si="3"/>
        <v>124427650</v>
      </c>
      <c r="Y25" s="29">
        <f t="shared" si="3"/>
        <v>0</v>
      </c>
      <c r="Z25" s="29">
        <f t="shared" si="3"/>
        <v>180772560.53000003</v>
      </c>
      <c r="AA25" s="29">
        <f t="shared" si="3"/>
        <v>355392850</v>
      </c>
      <c r="AB25" s="29">
        <f t="shared" si="3"/>
        <v>0</v>
      </c>
      <c r="AC25" s="29">
        <f t="shared" si="3"/>
        <v>428209922.93</v>
      </c>
      <c r="AD25" s="29">
        <f t="shared" si="3"/>
        <v>974064310</v>
      </c>
      <c r="AE25" s="29">
        <f t="shared" si="3"/>
        <v>0</v>
      </c>
      <c r="AF25" s="29">
        <f t="shared" si="3"/>
        <v>1108455514.37</v>
      </c>
      <c r="AG25" s="29">
        <f t="shared" si="3"/>
        <v>2746650</v>
      </c>
      <c r="AH25" s="29">
        <f t="shared" si="3"/>
        <v>0</v>
      </c>
      <c r="AI25" s="29">
        <f t="shared" si="3"/>
        <v>4069227.05</v>
      </c>
      <c r="AJ25" s="29">
        <f t="shared" si="3"/>
        <v>457374180</v>
      </c>
      <c r="AK25" s="29">
        <f t="shared" si="3"/>
        <v>0</v>
      </c>
      <c r="AL25" s="29">
        <f t="shared" si="3"/>
        <v>618694464.0999999</v>
      </c>
      <c r="AM25" s="29">
        <f t="shared" si="3"/>
        <v>1713000</v>
      </c>
      <c r="AN25" s="29">
        <f t="shared" si="3"/>
        <v>0</v>
      </c>
      <c r="AO25" s="29">
        <f t="shared" si="3"/>
        <v>2363417.98</v>
      </c>
      <c r="AP25" s="29">
        <f t="shared" si="3"/>
        <v>19277400</v>
      </c>
      <c r="AQ25" s="29">
        <f t="shared" si="3"/>
        <v>0</v>
      </c>
      <c r="AR25" s="29">
        <f t="shared" si="3"/>
        <v>31958401.71</v>
      </c>
      <c r="AS25" s="29">
        <f t="shared" si="3"/>
        <v>24726600</v>
      </c>
      <c r="AT25" s="29">
        <f t="shared" si="3"/>
        <v>0</v>
      </c>
      <c r="AU25" s="29">
        <f t="shared" si="3"/>
        <v>26455712.130000003</v>
      </c>
      <c r="AV25" s="29">
        <f t="shared" si="3"/>
        <v>400140</v>
      </c>
      <c r="AW25" s="29">
        <f t="shared" si="3"/>
        <v>0</v>
      </c>
      <c r="AX25" s="29">
        <f t="shared" si="3"/>
        <v>444034.67</v>
      </c>
      <c r="AY25" s="29">
        <f t="shared" si="3"/>
        <v>0</v>
      </c>
      <c r="AZ25" s="29">
        <f t="shared" si="3"/>
        <v>0</v>
      </c>
      <c r="BA25" s="29">
        <f t="shared" si="3"/>
        <v>0</v>
      </c>
      <c r="BB25" s="29">
        <f t="shared" si="3"/>
        <v>0</v>
      </c>
      <c r="BC25" s="29">
        <f t="shared" si="3"/>
        <v>0</v>
      </c>
      <c r="BD25" s="29">
        <f t="shared" si="3"/>
        <v>0</v>
      </c>
      <c r="BE25" s="29">
        <f t="shared" si="3"/>
        <v>7148290</v>
      </c>
      <c r="BF25" s="29">
        <f t="shared" si="3"/>
        <v>0</v>
      </c>
      <c r="BG25" s="29">
        <f t="shared" si="3"/>
        <v>7787918.95</v>
      </c>
      <c r="BH25" s="29">
        <f t="shared" si="3"/>
        <v>348892670</v>
      </c>
      <c r="BI25" s="29">
        <f t="shared" si="3"/>
        <v>0</v>
      </c>
      <c r="BJ25" s="29">
        <f t="shared" si="3"/>
        <v>15000000</v>
      </c>
      <c r="BK25" s="29">
        <f t="shared" si="3"/>
        <v>0</v>
      </c>
      <c r="BL25" s="29">
        <f t="shared" si="3"/>
        <v>0</v>
      </c>
      <c r="BM25" s="29">
        <f t="shared" si="3"/>
        <v>0</v>
      </c>
      <c r="BN25" s="29">
        <f t="shared" si="3"/>
        <v>0</v>
      </c>
      <c r="BO25" s="29">
        <f aca="true" t="shared" si="4" ref="BO25:BW25">SUM(BO15:BO24)</f>
        <v>0</v>
      </c>
      <c r="BP25" s="29">
        <f t="shared" si="4"/>
        <v>0</v>
      </c>
      <c r="BQ25" s="29">
        <f t="shared" si="4"/>
        <v>0</v>
      </c>
      <c r="BR25" s="29">
        <f t="shared" si="4"/>
        <v>0</v>
      </c>
      <c r="BS25" s="29">
        <f t="shared" si="4"/>
        <v>0</v>
      </c>
      <c r="BT25" s="29"/>
      <c r="BU25" s="29">
        <f t="shared" si="4"/>
        <v>3252491940</v>
      </c>
      <c r="BV25" s="29">
        <f t="shared" si="4"/>
        <v>20500000</v>
      </c>
      <c r="BW25" s="29">
        <f t="shared" si="4"/>
        <v>3695538286.4100003</v>
      </c>
    </row>
    <row r="26" spans="1:75" ht="13.5" thickTop="1">
      <c r="A26" s="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</row>
    <row r="27" spans="1:75" ht="12.75">
      <c r="A27" s="47"/>
      <c r="B27" s="45" t="s">
        <v>85</v>
      </c>
      <c r="C27" s="41"/>
      <c r="D27" s="42"/>
      <c r="E27" s="42"/>
      <c r="F27" s="4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1"/>
      <c r="S27" s="42"/>
      <c r="T27" s="42"/>
      <c r="U27" s="4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1"/>
      <c r="AH27" s="42"/>
      <c r="AI27" s="42"/>
      <c r="AJ27" s="4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41"/>
      <c r="AW27" s="42"/>
      <c r="AX27" s="42"/>
      <c r="AY27" s="4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41"/>
      <c r="BL27" s="42"/>
      <c r="BM27" s="42"/>
      <c r="BN27" s="4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15">
      <c r="A28" s="23">
        <v>201</v>
      </c>
      <c r="B28" s="25" t="s">
        <v>86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/>
      <c r="BU28" s="27">
        <f>+C28+F28+I28+L28+O28+R28+U28+X28+AA28+AD28+AG28+AJ28+AM28+AP28+AS28+AV28+AY28+BB28+BE28+BH28+BK28+BN28+BQ28</f>
        <v>0</v>
      </c>
      <c r="BV28" s="27">
        <f aca="true" t="shared" si="5" ref="BV28:BW32">+D28+G28+J28+M28+P28+S28+V28+Y28+AB28+AE28+AH28+AK28+AN28+AQ28+AT28+AW28+AZ28+BC28+BF28+BI28+BL28+BO28+BR28</f>
        <v>0</v>
      </c>
      <c r="BW28" s="27">
        <f t="shared" si="5"/>
        <v>0</v>
      </c>
    </row>
    <row r="29" spans="1:75" ht="15">
      <c r="A29" s="23">
        <f>A28+1</f>
        <v>202</v>
      </c>
      <c r="B29" s="25" t="s">
        <v>87</v>
      </c>
      <c r="C29" s="26">
        <v>195739447.93</v>
      </c>
      <c r="D29" s="26">
        <v>0</v>
      </c>
      <c r="E29" s="26">
        <v>208044774.98</v>
      </c>
      <c r="F29" s="26">
        <v>1550807.39</v>
      </c>
      <c r="G29" s="26">
        <v>0</v>
      </c>
      <c r="H29" s="26">
        <v>1550807.39</v>
      </c>
      <c r="I29" s="26">
        <v>11276971.96</v>
      </c>
      <c r="J29" s="26">
        <v>0</v>
      </c>
      <c r="K29" s="26">
        <v>11954656.43</v>
      </c>
      <c r="L29" s="26">
        <v>139209589.56</v>
      </c>
      <c r="M29" s="26">
        <v>0</v>
      </c>
      <c r="N29" s="26">
        <v>150493225.1</v>
      </c>
      <c r="O29" s="26">
        <v>62895692.3</v>
      </c>
      <c r="P29" s="26">
        <v>0</v>
      </c>
      <c r="Q29" s="26">
        <v>66001824.25</v>
      </c>
      <c r="R29" s="26">
        <v>25926059.49</v>
      </c>
      <c r="S29" s="26">
        <v>0</v>
      </c>
      <c r="T29" s="26">
        <v>39190092.6</v>
      </c>
      <c r="U29" s="26">
        <v>730000</v>
      </c>
      <c r="V29" s="26">
        <v>0</v>
      </c>
      <c r="W29" s="26">
        <v>730000</v>
      </c>
      <c r="X29" s="26">
        <v>210375895.48</v>
      </c>
      <c r="Y29" s="26">
        <v>0</v>
      </c>
      <c r="Z29" s="26">
        <v>221153160.49</v>
      </c>
      <c r="AA29" s="26">
        <v>149887813.65</v>
      </c>
      <c r="AB29" s="26">
        <v>0</v>
      </c>
      <c r="AC29" s="26">
        <v>155462772.44</v>
      </c>
      <c r="AD29" s="26">
        <v>1115822018.47</v>
      </c>
      <c r="AE29" s="26">
        <v>0</v>
      </c>
      <c r="AF29" s="26">
        <v>1182824330.76</v>
      </c>
      <c r="AG29" s="26">
        <v>5379819.95</v>
      </c>
      <c r="AH29" s="26">
        <v>0</v>
      </c>
      <c r="AI29" s="26">
        <v>5501455.83</v>
      </c>
      <c r="AJ29" s="26">
        <v>44567247.81</v>
      </c>
      <c r="AK29" s="26">
        <v>0</v>
      </c>
      <c r="AL29" s="26">
        <v>47020756</v>
      </c>
      <c r="AM29" s="26">
        <v>205000</v>
      </c>
      <c r="AN29" s="26">
        <v>0</v>
      </c>
      <c r="AO29" s="26">
        <v>208568.87</v>
      </c>
      <c r="AP29" s="26">
        <v>2196644.86</v>
      </c>
      <c r="AQ29" s="26">
        <v>0</v>
      </c>
      <c r="AR29" s="26">
        <v>3103688.77</v>
      </c>
      <c r="AS29" s="26">
        <v>475000</v>
      </c>
      <c r="AT29" s="26">
        <v>0</v>
      </c>
      <c r="AU29" s="26">
        <v>480500</v>
      </c>
      <c r="AV29" s="26">
        <v>1000000</v>
      </c>
      <c r="AW29" s="26">
        <v>0</v>
      </c>
      <c r="AX29" s="26">
        <v>1000354.34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/>
      <c r="BU29" s="27">
        <f>+C29+F29+I29+L29+O29+R29+U29+X29+AA29+AD29+AG29+AJ29+AM29+AP29+AS29+AV29+AY29+BB29+BE29+BH29+BK29+BN29+BQ29</f>
        <v>1967238008.85</v>
      </c>
      <c r="BV29" s="27">
        <f t="shared" si="5"/>
        <v>0</v>
      </c>
      <c r="BW29" s="27">
        <f t="shared" si="5"/>
        <v>2094720968.2499998</v>
      </c>
    </row>
    <row r="30" spans="1:75" ht="15">
      <c r="A30" s="23">
        <f>A29+1</f>
        <v>203</v>
      </c>
      <c r="B30" s="25" t="s">
        <v>88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587527.7</v>
      </c>
      <c r="I30" s="26">
        <v>600000</v>
      </c>
      <c r="J30" s="26">
        <v>0</v>
      </c>
      <c r="K30" s="26">
        <v>600000</v>
      </c>
      <c r="L30" s="26">
        <v>500000</v>
      </c>
      <c r="M30" s="26">
        <v>0</v>
      </c>
      <c r="N30" s="26">
        <v>1756618.97</v>
      </c>
      <c r="O30" s="26">
        <v>10531529.7</v>
      </c>
      <c r="P30" s="26">
        <v>0</v>
      </c>
      <c r="Q30" s="26">
        <v>14429923.64</v>
      </c>
      <c r="R30" s="26">
        <v>14229559.06</v>
      </c>
      <c r="S30" s="26">
        <v>0</v>
      </c>
      <c r="T30" s="26">
        <v>14350561.35</v>
      </c>
      <c r="U30" s="26">
        <v>0</v>
      </c>
      <c r="V30" s="26">
        <v>0</v>
      </c>
      <c r="W30" s="26">
        <v>0</v>
      </c>
      <c r="X30" s="26">
        <v>8192000</v>
      </c>
      <c r="Y30" s="26">
        <v>0</v>
      </c>
      <c r="Z30" s="26">
        <v>9317300.68</v>
      </c>
      <c r="AA30" s="26">
        <v>40581569.5</v>
      </c>
      <c r="AB30" s="26">
        <v>0</v>
      </c>
      <c r="AC30" s="26">
        <v>50147479.81</v>
      </c>
      <c r="AD30" s="26">
        <v>29260400</v>
      </c>
      <c r="AE30" s="26">
        <v>0</v>
      </c>
      <c r="AF30" s="26">
        <v>59944403.35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53116.75</v>
      </c>
      <c r="AM30" s="26">
        <v>0</v>
      </c>
      <c r="AN30" s="26">
        <v>0</v>
      </c>
      <c r="AO30" s="26">
        <v>0</v>
      </c>
      <c r="AP30" s="26">
        <v>15980854.4</v>
      </c>
      <c r="AQ30" s="26">
        <v>0</v>
      </c>
      <c r="AR30" s="26">
        <v>19920436.28</v>
      </c>
      <c r="AS30" s="26">
        <v>0</v>
      </c>
      <c r="AT30" s="26">
        <v>0</v>
      </c>
      <c r="AU30" s="26">
        <v>500000</v>
      </c>
      <c r="AV30" s="26">
        <v>0</v>
      </c>
      <c r="AW30" s="26">
        <v>0</v>
      </c>
      <c r="AX30" s="26">
        <v>0</v>
      </c>
      <c r="AY30" s="26">
        <v>300000</v>
      </c>
      <c r="AZ30" s="26">
        <v>0</v>
      </c>
      <c r="BA30" s="26">
        <v>300000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/>
      <c r="BU30" s="27">
        <f>+C30+F30+I30+L30+O30+R30+U30+X30+AA30+AD30+AG30+AJ30+AM30+AP30+AS30+AV30+AY30+BB30+BE30+BH30+BK30+BN30+BQ30</f>
        <v>120175912.66</v>
      </c>
      <c r="BV30" s="27">
        <f t="shared" si="5"/>
        <v>0</v>
      </c>
      <c r="BW30" s="27">
        <f t="shared" si="5"/>
        <v>171907368.53</v>
      </c>
    </row>
    <row r="31" spans="1:75" ht="15">
      <c r="A31" s="23">
        <f>A30+1</f>
        <v>204</v>
      </c>
      <c r="B31" s="25" t="s">
        <v>89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/>
      <c r="BU31" s="27">
        <f>+C31+F31+I31+L31+O31+R31+U31+X31+AA31+AD31+AG31+AJ31+AM31+AP31+AS31+AV31+AY31+BB31+BE31+BH31+BK31+BN31+BQ31</f>
        <v>0</v>
      </c>
      <c r="BV31" s="27">
        <f t="shared" si="5"/>
        <v>0</v>
      </c>
      <c r="BW31" s="27">
        <f t="shared" si="5"/>
        <v>0</v>
      </c>
    </row>
    <row r="32" spans="1:75" ht="15">
      <c r="A32" s="23">
        <f>A31+1</f>
        <v>205</v>
      </c>
      <c r="B32" s="25" t="s">
        <v>90</v>
      </c>
      <c r="C32" s="26">
        <v>72718707.13</v>
      </c>
      <c r="D32" s="26">
        <v>72368707.13</v>
      </c>
      <c r="E32" s="26">
        <v>350000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141031747.35</v>
      </c>
      <c r="M32" s="26">
        <v>141031747.35</v>
      </c>
      <c r="N32" s="26">
        <v>0</v>
      </c>
      <c r="O32" s="26">
        <v>50104631.42</v>
      </c>
      <c r="P32" s="26">
        <v>50104631.42</v>
      </c>
      <c r="Q32" s="26">
        <v>0</v>
      </c>
      <c r="R32" s="26">
        <v>23578089.15</v>
      </c>
      <c r="S32" s="26">
        <v>23578089.15</v>
      </c>
      <c r="T32" s="26">
        <v>0</v>
      </c>
      <c r="U32" s="26">
        <v>0</v>
      </c>
      <c r="V32" s="26">
        <v>0</v>
      </c>
      <c r="W32" s="26">
        <v>0</v>
      </c>
      <c r="X32" s="26">
        <v>199591595.06</v>
      </c>
      <c r="Y32" s="26">
        <v>178821595.06</v>
      </c>
      <c r="Z32" s="26">
        <v>20801789.52</v>
      </c>
      <c r="AA32" s="26">
        <v>73931950.48</v>
      </c>
      <c r="AB32" s="26">
        <v>73931950.48</v>
      </c>
      <c r="AC32" s="26">
        <v>0</v>
      </c>
      <c r="AD32" s="26">
        <v>461090131.48</v>
      </c>
      <c r="AE32" s="26">
        <v>461090131.48</v>
      </c>
      <c r="AF32" s="26">
        <v>0</v>
      </c>
      <c r="AG32" s="26">
        <v>0</v>
      </c>
      <c r="AH32" s="26">
        <v>0</v>
      </c>
      <c r="AI32" s="26">
        <v>0</v>
      </c>
      <c r="AJ32" s="26">
        <v>56848822.95</v>
      </c>
      <c r="AK32" s="26">
        <v>56848822.95</v>
      </c>
      <c r="AL32" s="26">
        <v>0</v>
      </c>
      <c r="AM32" s="26">
        <v>0</v>
      </c>
      <c r="AN32" s="26">
        <v>0</v>
      </c>
      <c r="AO32" s="26">
        <v>0</v>
      </c>
      <c r="AP32" s="26">
        <v>2412900</v>
      </c>
      <c r="AQ32" s="26">
        <v>2412900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/>
      <c r="BU32" s="27">
        <f>+C32+F32+I32+L32+O32+R32+U32+X32+AA32+AD32+AG32+AJ32+AM32+AP32+AS32+AV32+AY32+BB32+BE32+BH32+BK32+BN32+BQ32</f>
        <v>1081308575.02</v>
      </c>
      <c r="BV32" s="27">
        <f t="shared" si="5"/>
        <v>1060188575.02</v>
      </c>
      <c r="BW32" s="27">
        <f t="shared" si="5"/>
        <v>21151789.52</v>
      </c>
    </row>
    <row r="33" spans="1:75" s="30" customFormat="1" ht="15.75" thickBot="1">
      <c r="A33" s="68">
        <v>200</v>
      </c>
      <c r="B33" s="28" t="s">
        <v>91</v>
      </c>
      <c r="C33" s="29">
        <f aca="true" t="shared" si="6" ref="C33:BN33">SUM(C28:C32)</f>
        <v>268458155.06</v>
      </c>
      <c r="D33" s="29">
        <f t="shared" si="6"/>
        <v>72368707.13</v>
      </c>
      <c r="E33" s="29">
        <f t="shared" si="6"/>
        <v>208394774.98</v>
      </c>
      <c r="F33" s="29">
        <f t="shared" si="6"/>
        <v>1550807.39</v>
      </c>
      <c r="G33" s="29">
        <f t="shared" si="6"/>
        <v>0</v>
      </c>
      <c r="H33" s="29">
        <f t="shared" si="6"/>
        <v>2138335.09</v>
      </c>
      <c r="I33" s="29">
        <f t="shared" si="6"/>
        <v>11876971.96</v>
      </c>
      <c r="J33" s="29">
        <f t="shared" si="6"/>
        <v>0</v>
      </c>
      <c r="K33" s="29">
        <f t="shared" si="6"/>
        <v>12554656.43</v>
      </c>
      <c r="L33" s="29">
        <f t="shared" si="6"/>
        <v>280741336.90999997</v>
      </c>
      <c r="M33" s="29">
        <f t="shared" si="6"/>
        <v>141031747.35</v>
      </c>
      <c r="N33" s="29">
        <f t="shared" si="6"/>
        <v>152249844.07</v>
      </c>
      <c r="O33" s="29">
        <f t="shared" si="6"/>
        <v>123531853.42</v>
      </c>
      <c r="P33" s="29">
        <f t="shared" si="6"/>
        <v>50104631.42</v>
      </c>
      <c r="Q33" s="29">
        <f t="shared" si="6"/>
        <v>80431747.89</v>
      </c>
      <c r="R33" s="29">
        <f t="shared" si="6"/>
        <v>63733707.699999996</v>
      </c>
      <c r="S33" s="29">
        <f t="shared" si="6"/>
        <v>23578089.15</v>
      </c>
      <c r="T33" s="29">
        <f t="shared" si="6"/>
        <v>53540653.95</v>
      </c>
      <c r="U33" s="29">
        <f t="shared" si="6"/>
        <v>730000</v>
      </c>
      <c r="V33" s="29">
        <f t="shared" si="6"/>
        <v>0</v>
      </c>
      <c r="W33" s="29">
        <f t="shared" si="6"/>
        <v>730000</v>
      </c>
      <c r="X33" s="29">
        <f t="shared" si="6"/>
        <v>418159490.53999996</v>
      </c>
      <c r="Y33" s="29">
        <f t="shared" si="6"/>
        <v>178821595.06</v>
      </c>
      <c r="Z33" s="29">
        <f t="shared" si="6"/>
        <v>251272250.69000003</v>
      </c>
      <c r="AA33" s="29">
        <f t="shared" si="6"/>
        <v>264401333.63</v>
      </c>
      <c r="AB33" s="29">
        <f t="shared" si="6"/>
        <v>73931950.48</v>
      </c>
      <c r="AC33" s="29">
        <f t="shared" si="6"/>
        <v>205610252.25</v>
      </c>
      <c r="AD33" s="29">
        <f t="shared" si="6"/>
        <v>1606172549.95</v>
      </c>
      <c r="AE33" s="29">
        <f t="shared" si="6"/>
        <v>461090131.48</v>
      </c>
      <c r="AF33" s="29">
        <f t="shared" si="6"/>
        <v>1242768734.11</v>
      </c>
      <c r="AG33" s="29">
        <f t="shared" si="6"/>
        <v>5379819.95</v>
      </c>
      <c r="AH33" s="29">
        <f t="shared" si="6"/>
        <v>0</v>
      </c>
      <c r="AI33" s="29">
        <f t="shared" si="6"/>
        <v>5501455.83</v>
      </c>
      <c r="AJ33" s="29">
        <f t="shared" si="6"/>
        <v>101416070.76</v>
      </c>
      <c r="AK33" s="29">
        <f t="shared" si="6"/>
        <v>56848822.95</v>
      </c>
      <c r="AL33" s="29">
        <f t="shared" si="6"/>
        <v>47073872.75</v>
      </c>
      <c r="AM33" s="29">
        <f t="shared" si="6"/>
        <v>205000</v>
      </c>
      <c r="AN33" s="29">
        <f t="shared" si="6"/>
        <v>0</v>
      </c>
      <c r="AO33" s="29">
        <f t="shared" si="6"/>
        <v>208568.87</v>
      </c>
      <c r="AP33" s="29">
        <f t="shared" si="6"/>
        <v>20590399.26</v>
      </c>
      <c r="AQ33" s="29">
        <f t="shared" si="6"/>
        <v>2412900</v>
      </c>
      <c r="AR33" s="29">
        <f t="shared" si="6"/>
        <v>23024125.05</v>
      </c>
      <c r="AS33" s="29">
        <f t="shared" si="6"/>
        <v>475000</v>
      </c>
      <c r="AT33" s="29">
        <f t="shared" si="6"/>
        <v>0</v>
      </c>
      <c r="AU33" s="29">
        <f t="shared" si="6"/>
        <v>980500</v>
      </c>
      <c r="AV33" s="29">
        <f t="shared" si="6"/>
        <v>1000000</v>
      </c>
      <c r="AW33" s="29">
        <f t="shared" si="6"/>
        <v>0</v>
      </c>
      <c r="AX33" s="29">
        <f t="shared" si="6"/>
        <v>1000354.34</v>
      </c>
      <c r="AY33" s="29">
        <f t="shared" si="6"/>
        <v>300000</v>
      </c>
      <c r="AZ33" s="29">
        <f t="shared" si="6"/>
        <v>0</v>
      </c>
      <c r="BA33" s="29">
        <f t="shared" si="6"/>
        <v>300000</v>
      </c>
      <c r="BB33" s="29">
        <f t="shared" si="6"/>
        <v>0</v>
      </c>
      <c r="BC33" s="29">
        <f t="shared" si="6"/>
        <v>0</v>
      </c>
      <c r="BD33" s="29">
        <f t="shared" si="6"/>
        <v>0</v>
      </c>
      <c r="BE33" s="29">
        <f t="shared" si="6"/>
        <v>0</v>
      </c>
      <c r="BF33" s="29">
        <f t="shared" si="6"/>
        <v>0</v>
      </c>
      <c r="BG33" s="29">
        <f t="shared" si="6"/>
        <v>0</v>
      </c>
      <c r="BH33" s="29">
        <f t="shared" si="6"/>
        <v>0</v>
      </c>
      <c r="BI33" s="29">
        <f t="shared" si="6"/>
        <v>0</v>
      </c>
      <c r="BJ33" s="29">
        <f t="shared" si="6"/>
        <v>0</v>
      </c>
      <c r="BK33" s="29">
        <f t="shared" si="6"/>
        <v>0</v>
      </c>
      <c r="BL33" s="29">
        <f t="shared" si="6"/>
        <v>0</v>
      </c>
      <c r="BM33" s="29">
        <f t="shared" si="6"/>
        <v>0</v>
      </c>
      <c r="BN33" s="29">
        <f t="shared" si="6"/>
        <v>0</v>
      </c>
      <c r="BO33" s="29">
        <f aca="true" t="shared" si="7" ref="BO33:BW33">SUM(BO28:BO32)</f>
        <v>0</v>
      </c>
      <c r="BP33" s="29">
        <f t="shared" si="7"/>
        <v>0</v>
      </c>
      <c r="BQ33" s="29">
        <f t="shared" si="7"/>
        <v>0</v>
      </c>
      <c r="BR33" s="29">
        <f t="shared" si="7"/>
        <v>0</v>
      </c>
      <c r="BS33" s="29">
        <f t="shared" si="7"/>
        <v>0</v>
      </c>
      <c r="BT33" s="29"/>
      <c r="BU33" s="29">
        <f t="shared" si="7"/>
        <v>3168722496.5299997</v>
      </c>
      <c r="BV33" s="29">
        <f t="shared" si="7"/>
        <v>1060188575.02</v>
      </c>
      <c r="BW33" s="29">
        <f t="shared" si="7"/>
        <v>2287780126.2999997</v>
      </c>
    </row>
    <row r="34" spans="1:75" ht="13.5" thickTop="1">
      <c r="A34" s="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</row>
    <row r="35" spans="1:75" ht="12.75">
      <c r="A35" s="47"/>
      <c r="B35" s="45" t="s">
        <v>92</v>
      </c>
      <c r="C35" s="41"/>
      <c r="D35" s="42"/>
      <c r="E35" s="42"/>
      <c r="F35" s="4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1"/>
      <c r="S35" s="42"/>
      <c r="T35" s="42"/>
      <c r="U35" s="4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1"/>
      <c r="AH35" s="42"/>
      <c r="AI35" s="42"/>
      <c r="AJ35" s="4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41"/>
      <c r="AW35" s="42"/>
      <c r="AX35" s="42"/>
      <c r="AY35" s="4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41"/>
      <c r="BL35" s="42"/>
      <c r="BM35" s="42"/>
      <c r="BN35" s="4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5">
      <c r="A36" s="23">
        <v>301</v>
      </c>
      <c r="B36" s="25" t="s">
        <v>93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538769.96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49005000</v>
      </c>
      <c r="AQ36" s="26">
        <v>0</v>
      </c>
      <c r="AR36" s="26">
        <v>53275000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/>
      <c r="BU36" s="27">
        <f>+C36+F36+I36+L36+O36+R36+U36+X36+AA36+AD36+AG36+AJ36+AM36+AP36+AS36+AV36+AY36+BB36+BE36+BH36+BK36+BN36+BQ36</f>
        <v>49005000</v>
      </c>
      <c r="BV36" s="27">
        <f aca="true" t="shared" si="8" ref="BV36:BW39">+D36+G36+J36+M36+P36+S36+V36+Y36+AB36+AE36+AH36+AK36+AN36+AQ36+AT36+AW36+AZ36+BC36+BF36+BI36+BL36+BO36+BR36</f>
        <v>0</v>
      </c>
      <c r="BW36" s="27">
        <f t="shared" si="8"/>
        <v>53813769.96</v>
      </c>
    </row>
    <row r="37" spans="1:75" ht="15">
      <c r="A37" s="23">
        <f>A36+1</f>
        <v>302</v>
      </c>
      <c r="B37" s="25" t="s">
        <v>94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/>
      <c r="BU37" s="27">
        <f>+C37+F37+I37+L37+O37+R37+U37+X37+AA37+AD37+AG37+AJ37+AM37+AP37+AS37+AV37+AY37+BB37+BE37+BH37+BK37+BN37+BQ37</f>
        <v>0</v>
      </c>
      <c r="BV37" s="27">
        <f t="shared" si="8"/>
        <v>0</v>
      </c>
      <c r="BW37" s="27">
        <f t="shared" si="8"/>
        <v>0</v>
      </c>
    </row>
    <row r="38" spans="1:75" ht="15">
      <c r="A38" s="23">
        <f>A37+1</f>
        <v>303</v>
      </c>
      <c r="B38" s="25" t="s">
        <v>95</v>
      </c>
      <c r="C38" s="26">
        <v>2000000</v>
      </c>
      <c r="D38" s="26">
        <v>0</v>
      </c>
      <c r="E38" s="26">
        <v>2000000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/>
      <c r="BU38" s="27">
        <f>+C38+F38+I38+L38+O38+R38+U38+X38+AA38+AD38+AG38+AJ38+AM38+AP38+AS38+AV38+AY38+BB38+BE38+BH38+BK38+BN38+BQ38</f>
        <v>2000000</v>
      </c>
      <c r="BV38" s="27">
        <f t="shared" si="8"/>
        <v>0</v>
      </c>
      <c r="BW38" s="27">
        <f t="shared" si="8"/>
        <v>2000000</v>
      </c>
    </row>
    <row r="39" spans="1:75" ht="15">
      <c r="A39" s="23">
        <f>A38+1</f>
        <v>304</v>
      </c>
      <c r="B39" s="25" t="s">
        <v>96</v>
      </c>
      <c r="C39" s="26">
        <v>200000000</v>
      </c>
      <c r="D39" s="26">
        <v>0</v>
      </c>
      <c r="E39" s="26">
        <v>200000000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/>
      <c r="BU39" s="27">
        <f>+C39+F39+I39+L39+O39+R39+U39+X39+AA39+AD39+AG39+AJ39+AM39+AP39+AS39+AV39+AY39+BB39+BE39+BH39+BK39+BN39+BQ39</f>
        <v>200000000</v>
      </c>
      <c r="BV39" s="27">
        <f t="shared" si="8"/>
        <v>0</v>
      </c>
      <c r="BW39" s="27">
        <f t="shared" si="8"/>
        <v>200000000</v>
      </c>
    </row>
    <row r="40" spans="1:75" s="30" customFormat="1" ht="15.75" thickBot="1">
      <c r="A40" s="68">
        <v>300</v>
      </c>
      <c r="B40" s="28" t="s">
        <v>97</v>
      </c>
      <c r="C40" s="29">
        <f aca="true" t="shared" si="9" ref="C40:BN40">SUM(C36:C39)</f>
        <v>202000000</v>
      </c>
      <c r="D40" s="29">
        <f t="shared" si="9"/>
        <v>0</v>
      </c>
      <c r="E40" s="29">
        <f t="shared" si="9"/>
        <v>202000000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  <c r="J40" s="29">
        <f t="shared" si="9"/>
        <v>0</v>
      </c>
      <c r="K40" s="29">
        <f t="shared" si="9"/>
        <v>0</v>
      </c>
      <c r="L40" s="29">
        <f t="shared" si="9"/>
        <v>0</v>
      </c>
      <c r="M40" s="29">
        <f t="shared" si="9"/>
        <v>0</v>
      </c>
      <c r="N40" s="29">
        <f t="shared" si="9"/>
        <v>0</v>
      </c>
      <c r="O40" s="29">
        <f t="shared" si="9"/>
        <v>0</v>
      </c>
      <c r="P40" s="29">
        <f t="shared" si="9"/>
        <v>0</v>
      </c>
      <c r="Q40" s="29">
        <f t="shared" si="9"/>
        <v>0</v>
      </c>
      <c r="R40" s="29">
        <f t="shared" si="9"/>
        <v>0</v>
      </c>
      <c r="S40" s="29">
        <f t="shared" si="9"/>
        <v>0</v>
      </c>
      <c r="T40" s="29">
        <f t="shared" si="9"/>
        <v>0</v>
      </c>
      <c r="U40" s="29">
        <f t="shared" si="9"/>
        <v>0</v>
      </c>
      <c r="V40" s="29">
        <f t="shared" si="9"/>
        <v>0</v>
      </c>
      <c r="W40" s="29">
        <f t="shared" si="9"/>
        <v>0</v>
      </c>
      <c r="X40" s="29">
        <f t="shared" si="9"/>
        <v>0</v>
      </c>
      <c r="Y40" s="29">
        <f t="shared" si="9"/>
        <v>0</v>
      </c>
      <c r="Z40" s="29">
        <f t="shared" si="9"/>
        <v>0</v>
      </c>
      <c r="AA40" s="29">
        <f t="shared" si="9"/>
        <v>0</v>
      </c>
      <c r="AB40" s="29">
        <f t="shared" si="9"/>
        <v>0</v>
      </c>
      <c r="AC40" s="29">
        <f t="shared" si="9"/>
        <v>0</v>
      </c>
      <c r="AD40" s="29">
        <f t="shared" si="9"/>
        <v>0</v>
      </c>
      <c r="AE40" s="29">
        <f t="shared" si="9"/>
        <v>0</v>
      </c>
      <c r="AF40" s="29">
        <f t="shared" si="9"/>
        <v>538769.96</v>
      </c>
      <c r="AG40" s="29">
        <f t="shared" si="9"/>
        <v>0</v>
      </c>
      <c r="AH40" s="29">
        <f t="shared" si="9"/>
        <v>0</v>
      </c>
      <c r="AI40" s="29">
        <f t="shared" si="9"/>
        <v>0</v>
      </c>
      <c r="AJ40" s="29">
        <f t="shared" si="9"/>
        <v>0</v>
      </c>
      <c r="AK40" s="29">
        <f t="shared" si="9"/>
        <v>0</v>
      </c>
      <c r="AL40" s="29">
        <f t="shared" si="9"/>
        <v>0</v>
      </c>
      <c r="AM40" s="29">
        <f t="shared" si="9"/>
        <v>0</v>
      </c>
      <c r="AN40" s="29">
        <f t="shared" si="9"/>
        <v>0</v>
      </c>
      <c r="AO40" s="29">
        <f t="shared" si="9"/>
        <v>0</v>
      </c>
      <c r="AP40" s="29">
        <f t="shared" si="9"/>
        <v>49005000</v>
      </c>
      <c r="AQ40" s="29">
        <f t="shared" si="9"/>
        <v>0</v>
      </c>
      <c r="AR40" s="29">
        <f t="shared" si="9"/>
        <v>53275000</v>
      </c>
      <c r="AS40" s="29">
        <f t="shared" si="9"/>
        <v>0</v>
      </c>
      <c r="AT40" s="29">
        <f t="shared" si="9"/>
        <v>0</v>
      </c>
      <c r="AU40" s="29">
        <f t="shared" si="9"/>
        <v>0</v>
      </c>
      <c r="AV40" s="29">
        <f t="shared" si="9"/>
        <v>0</v>
      </c>
      <c r="AW40" s="29">
        <f t="shared" si="9"/>
        <v>0</v>
      </c>
      <c r="AX40" s="29">
        <f t="shared" si="9"/>
        <v>0</v>
      </c>
      <c r="AY40" s="29">
        <f t="shared" si="9"/>
        <v>0</v>
      </c>
      <c r="AZ40" s="29">
        <f t="shared" si="9"/>
        <v>0</v>
      </c>
      <c r="BA40" s="29">
        <f t="shared" si="9"/>
        <v>0</v>
      </c>
      <c r="BB40" s="29">
        <f t="shared" si="9"/>
        <v>0</v>
      </c>
      <c r="BC40" s="29">
        <f t="shared" si="9"/>
        <v>0</v>
      </c>
      <c r="BD40" s="29">
        <f t="shared" si="9"/>
        <v>0</v>
      </c>
      <c r="BE40" s="29">
        <f t="shared" si="9"/>
        <v>0</v>
      </c>
      <c r="BF40" s="29">
        <f t="shared" si="9"/>
        <v>0</v>
      </c>
      <c r="BG40" s="29">
        <f t="shared" si="9"/>
        <v>0</v>
      </c>
      <c r="BH40" s="29">
        <f t="shared" si="9"/>
        <v>0</v>
      </c>
      <c r="BI40" s="29">
        <f t="shared" si="9"/>
        <v>0</v>
      </c>
      <c r="BJ40" s="29">
        <f t="shared" si="9"/>
        <v>0</v>
      </c>
      <c r="BK40" s="29">
        <f t="shared" si="9"/>
        <v>0</v>
      </c>
      <c r="BL40" s="29">
        <f t="shared" si="9"/>
        <v>0</v>
      </c>
      <c r="BM40" s="29">
        <f t="shared" si="9"/>
        <v>0</v>
      </c>
      <c r="BN40" s="29">
        <f t="shared" si="9"/>
        <v>0</v>
      </c>
      <c r="BO40" s="29">
        <f aca="true" t="shared" si="10" ref="BO40:BW40">SUM(BO36:BO39)</f>
        <v>0</v>
      </c>
      <c r="BP40" s="29">
        <f t="shared" si="10"/>
        <v>0</v>
      </c>
      <c r="BQ40" s="29">
        <f t="shared" si="10"/>
        <v>0</v>
      </c>
      <c r="BR40" s="29">
        <f t="shared" si="10"/>
        <v>0</v>
      </c>
      <c r="BS40" s="29">
        <f t="shared" si="10"/>
        <v>0</v>
      </c>
      <c r="BT40" s="29"/>
      <c r="BU40" s="29">
        <f t="shared" si="10"/>
        <v>251005000</v>
      </c>
      <c r="BV40" s="29">
        <f t="shared" si="10"/>
        <v>0</v>
      </c>
      <c r="BW40" s="29">
        <f t="shared" si="10"/>
        <v>255813769.96</v>
      </c>
    </row>
    <row r="41" spans="1:75" ht="13.5" thickTop="1">
      <c r="A41" s="69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</row>
    <row r="42" spans="1:75" ht="12.75">
      <c r="A42" s="47"/>
      <c r="B42" s="45" t="s">
        <v>98</v>
      </c>
      <c r="C42" s="41"/>
      <c r="D42" s="42"/>
      <c r="E42" s="42"/>
      <c r="F42" s="4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41"/>
      <c r="S42" s="42"/>
      <c r="T42" s="42"/>
      <c r="U42" s="4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1"/>
      <c r="AH42" s="42"/>
      <c r="AI42" s="42"/>
      <c r="AJ42" s="4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41"/>
      <c r="AW42" s="42"/>
      <c r="AX42" s="42"/>
      <c r="AY42" s="4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41"/>
      <c r="BL42" s="42"/>
      <c r="BM42" s="42"/>
      <c r="BN42" s="4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ht="15">
      <c r="A43" s="23">
        <v>401</v>
      </c>
      <c r="B43" s="25" t="s">
        <v>99</v>
      </c>
      <c r="C43" s="26">
        <v>4319210</v>
      </c>
      <c r="D43" s="26">
        <v>0</v>
      </c>
      <c r="E43" s="26">
        <v>4319210</v>
      </c>
      <c r="F43" s="26">
        <v>48520</v>
      </c>
      <c r="G43" s="26">
        <v>0</v>
      </c>
      <c r="H43" s="26">
        <v>48520</v>
      </c>
      <c r="I43" s="26">
        <v>315250</v>
      </c>
      <c r="J43" s="26">
        <v>0</v>
      </c>
      <c r="K43" s="26">
        <v>315250</v>
      </c>
      <c r="L43" s="26">
        <v>3158590</v>
      </c>
      <c r="M43" s="26">
        <v>0</v>
      </c>
      <c r="N43" s="26">
        <v>3158590</v>
      </c>
      <c r="O43" s="26">
        <v>4203680</v>
      </c>
      <c r="P43" s="26">
        <v>0</v>
      </c>
      <c r="Q43" s="26">
        <v>4203680</v>
      </c>
      <c r="R43" s="26">
        <v>922980</v>
      </c>
      <c r="S43" s="26">
        <v>0</v>
      </c>
      <c r="T43" s="26">
        <v>922980</v>
      </c>
      <c r="U43" s="26">
        <v>0</v>
      </c>
      <c r="V43" s="26">
        <v>0</v>
      </c>
      <c r="W43" s="26">
        <v>0</v>
      </c>
      <c r="X43" s="26">
        <v>3345170</v>
      </c>
      <c r="Y43" s="26">
        <v>0</v>
      </c>
      <c r="Z43" s="26">
        <v>3345170</v>
      </c>
      <c r="AA43" s="26">
        <v>3306630</v>
      </c>
      <c r="AB43" s="26">
        <v>0</v>
      </c>
      <c r="AC43" s="26">
        <v>3306630</v>
      </c>
      <c r="AD43" s="26">
        <v>28342240</v>
      </c>
      <c r="AE43" s="26">
        <v>0</v>
      </c>
      <c r="AF43" s="26">
        <v>28342240</v>
      </c>
      <c r="AG43" s="26">
        <v>25120</v>
      </c>
      <c r="AH43" s="26">
        <v>0</v>
      </c>
      <c r="AI43" s="26">
        <v>25120</v>
      </c>
      <c r="AJ43" s="26">
        <v>2151020</v>
      </c>
      <c r="AK43" s="26">
        <v>0</v>
      </c>
      <c r="AL43" s="26">
        <v>2151020</v>
      </c>
      <c r="AM43" s="26">
        <v>0</v>
      </c>
      <c r="AN43" s="26">
        <v>0</v>
      </c>
      <c r="AO43" s="26">
        <v>0</v>
      </c>
      <c r="AP43" s="26">
        <v>76660</v>
      </c>
      <c r="AQ43" s="26">
        <v>0</v>
      </c>
      <c r="AR43" s="26">
        <v>76660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/>
      <c r="BU43" s="27">
        <f aca="true" t="shared" si="11" ref="BU43:BW46">+C43+F43+I43+L43+O43+R43+U43+X43+AA43+AD43+AG43+AJ43+AM43+AP43+AS43+AV43+AY43+BB43+BE43+BH43+BK43+BN43+BQ43</f>
        <v>50215070</v>
      </c>
      <c r="BV43" s="27">
        <f t="shared" si="11"/>
        <v>0</v>
      </c>
      <c r="BW43" s="27">
        <f t="shared" si="11"/>
        <v>50215070</v>
      </c>
    </row>
    <row r="44" spans="1:75" ht="15">
      <c r="A44" s="23">
        <f>A43+1</f>
        <v>402</v>
      </c>
      <c r="B44" s="25" t="s">
        <v>100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/>
      <c r="BU44" s="27">
        <f t="shared" si="11"/>
        <v>0</v>
      </c>
      <c r="BV44" s="27">
        <f t="shared" si="11"/>
        <v>0</v>
      </c>
      <c r="BW44" s="27">
        <f t="shared" si="11"/>
        <v>0</v>
      </c>
    </row>
    <row r="45" spans="1:75" ht="15">
      <c r="A45" s="23">
        <f>A44+1</f>
        <v>403</v>
      </c>
      <c r="B45" s="25" t="s">
        <v>101</v>
      </c>
      <c r="C45" s="26">
        <v>16224180</v>
      </c>
      <c r="D45" s="26">
        <v>0</v>
      </c>
      <c r="E45" s="26">
        <v>16224180</v>
      </c>
      <c r="F45" s="26">
        <v>294780</v>
      </c>
      <c r="G45" s="26">
        <v>0</v>
      </c>
      <c r="H45" s="26">
        <v>294780</v>
      </c>
      <c r="I45" s="26">
        <v>630780</v>
      </c>
      <c r="J45" s="26">
        <v>0</v>
      </c>
      <c r="K45" s="26">
        <v>630780</v>
      </c>
      <c r="L45" s="26">
        <v>15896620</v>
      </c>
      <c r="M45" s="26">
        <v>0</v>
      </c>
      <c r="N45" s="26">
        <v>15896620</v>
      </c>
      <c r="O45" s="26">
        <v>7419010</v>
      </c>
      <c r="P45" s="26">
        <v>0</v>
      </c>
      <c r="Q45" s="26">
        <v>7419010</v>
      </c>
      <c r="R45" s="26">
        <v>764200</v>
      </c>
      <c r="S45" s="26">
        <v>0</v>
      </c>
      <c r="T45" s="26">
        <v>764200</v>
      </c>
      <c r="U45" s="26">
        <v>0</v>
      </c>
      <c r="V45" s="26">
        <v>0</v>
      </c>
      <c r="W45" s="26">
        <v>0</v>
      </c>
      <c r="X45" s="26">
        <v>8160240</v>
      </c>
      <c r="Y45" s="26">
        <v>0</v>
      </c>
      <c r="Z45" s="26">
        <v>8160240</v>
      </c>
      <c r="AA45" s="26">
        <v>6764360</v>
      </c>
      <c r="AB45" s="26">
        <v>0</v>
      </c>
      <c r="AC45" s="26">
        <v>6764360</v>
      </c>
      <c r="AD45" s="26">
        <v>85082150</v>
      </c>
      <c r="AE45" s="26">
        <v>0</v>
      </c>
      <c r="AF45" s="26">
        <v>85082150</v>
      </c>
      <c r="AG45" s="26">
        <v>39990</v>
      </c>
      <c r="AH45" s="26">
        <v>0</v>
      </c>
      <c r="AI45" s="26">
        <v>39990</v>
      </c>
      <c r="AJ45" s="26">
        <v>5843450</v>
      </c>
      <c r="AK45" s="26">
        <v>0</v>
      </c>
      <c r="AL45" s="26">
        <v>5843450</v>
      </c>
      <c r="AM45" s="26">
        <v>0</v>
      </c>
      <c r="AN45" s="26">
        <v>0</v>
      </c>
      <c r="AO45" s="26">
        <v>0</v>
      </c>
      <c r="AP45" s="26">
        <v>204660</v>
      </c>
      <c r="AQ45" s="26">
        <v>0</v>
      </c>
      <c r="AR45" s="26">
        <v>204660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/>
      <c r="BU45" s="27">
        <f t="shared" si="11"/>
        <v>147324420</v>
      </c>
      <c r="BV45" s="27">
        <f t="shared" si="11"/>
        <v>0</v>
      </c>
      <c r="BW45" s="27">
        <f t="shared" si="11"/>
        <v>147324420</v>
      </c>
    </row>
    <row r="46" spans="1:75" ht="15">
      <c r="A46" s="23">
        <f>A45+1</f>
        <v>404</v>
      </c>
      <c r="B46" s="25" t="s">
        <v>102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/>
      <c r="BU46" s="27">
        <f t="shared" si="11"/>
        <v>0</v>
      </c>
      <c r="BV46" s="27">
        <f t="shared" si="11"/>
        <v>0</v>
      </c>
      <c r="BW46" s="27">
        <f t="shared" si="11"/>
        <v>0</v>
      </c>
    </row>
    <row r="47" spans="1:75" s="30" customFormat="1" ht="15.75" thickBot="1">
      <c r="A47" s="68">
        <v>400</v>
      </c>
      <c r="B47" s="28" t="s">
        <v>103</v>
      </c>
      <c r="C47" s="29">
        <f aca="true" t="shared" si="12" ref="C47:BN47">SUM(C43:C46)</f>
        <v>20543390</v>
      </c>
      <c r="D47" s="29">
        <f t="shared" si="12"/>
        <v>0</v>
      </c>
      <c r="E47" s="29">
        <f t="shared" si="12"/>
        <v>20543390</v>
      </c>
      <c r="F47" s="29">
        <f t="shared" si="12"/>
        <v>343300</v>
      </c>
      <c r="G47" s="29">
        <f t="shared" si="12"/>
        <v>0</v>
      </c>
      <c r="H47" s="29">
        <f t="shared" si="12"/>
        <v>343300</v>
      </c>
      <c r="I47" s="29">
        <f t="shared" si="12"/>
        <v>946030</v>
      </c>
      <c r="J47" s="29">
        <f t="shared" si="12"/>
        <v>0</v>
      </c>
      <c r="K47" s="29">
        <f t="shared" si="12"/>
        <v>946030</v>
      </c>
      <c r="L47" s="29">
        <f t="shared" si="12"/>
        <v>19055210</v>
      </c>
      <c r="M47" s="29">
        <f t="shared" si="12"/>
        <v>0</v>
      </c>
      <c r="N47" s="29">
        <f t="shared" si="12"/>
        <v>19055210</v>
      </c>
      <c r="O47" s="29">
        <f t="shared" si="12"/>
        <v>11622690</v>
      </c>
      <c r="P47" s="29">
        <f t="shared" si="12"/>
        <v>0</v>
      </c>
      <c r="Q47" s="29">
        <f t="shared" si="12"/>
        <v>11622690</v>
      </c>
      <c r="R47" s="29">
        <f t="shared" si="12"/>
        <v>1687180</v>
      </c>
      <c r="S47" s="29">
        <f t="shared" si="12"/>
        <v>0</v>
      </c>
      <c r="T47" s="29">
        <f t="shared" si="12"/>
        <v>1687180</v>
      </c>
      <c r="U47" s="29">
        <f t="shared" si="12"/>
        <v>0</v>
      </c>
      <c r="V47" s="29">
        <f t="shared" si="12"/>
        <v>0</v>
      </c>
      <c r="W47" s="29">
        <f t="shared" si="12"/>
        <v>0</v>
      </c>
      <c r="X47" s="29">
        <f t="shared" si="12"/>
        <v>11505410</v>
      </c>
      <c r="Y47" s="29">
        <f t="shared" si="12"/>
        <v>0</v>
      </c>
      <c r="Z47" s="29">
        <f t="shared" si="12"/>
        <v>11505410</v>
      </c>
      <c r="AA47" s="29">
        <f t="shared" si="12"/>
        <v>10070990</v>
      </c>
      <c r="AB47" s="29">
        <f t="shared" si="12"/>
        <v>0</v>
      </c>
      <c r="AC47" s="29">
        <f t="shared" si="12"/>
        <v>10070990</v>
      </c>
      <c r="AD47" s="29">
        <f t="shared" si="12"/>
        <v>113424390</v>
      </c>
      <c r="AE47" s="29">
        <f t="shared" si="12"/>
        <v>0</v>
      </c>
      <c r="AF47" s="29">
        <f t="shared" si="12"/>
        <v>113424390</v>
      </c>
      <c r="AG47" s="29">
        <f t="shared" si="12"/>
        <v>65110</v>
      </c>
      <c r="AH47" s="29">
        <f t="shared" si="12"/>
        <v>0</v>
      </c>
      <c r="AI47" s="29">
        <f t="shared" si="12"/>
        <v>65110</v>
      </c>
      <c r="AJ47" s="29">
        <f t="shared" si="12"/>
        <v>7994470</v>
      </c>
      <c r="AK47" s="29">
        <f t="shared" si="12"/>
        <v>0</v>
      </c>
      <c r="AL47" s="29">
        <f t="shared" si="12"/>
        <v>7994470</v>
      </c>
      <c r="AM47" s="29">
        <f t="shared" si="12"/>
        <v>0</v>
      </c>
      <c r="AN47" s="29">
        <f t="shared" si="12"/>
        <v>0</v>
      </c>
      <c r="AO47" s="29">
        <f t="shared" si="12"/>
        <v>0</v>
      </c>
      <c r="AP47" s="29">
        <f t="shared" si="12"/>
        <v>281320</v>
      </c>
      <c r="AQ47" s="29">
        <f t="shared" si="12"/>
        <v>0</v>
      </c>
      <c r="AR47" s="29">
        <f t="shared" si="12"/>
        <v>281320</v>
      </c>
      <c r="AS47" s="29">
        <f t="shared" si="12"/>
        <v>0</v>
      </c>
      <c r="AT47" s="29">
        <f t="shared" si="12"/>
        <v>0</v>
      </c>
      <c r="AU47" s="29">
        <f t="shared" si="12"/>
        <v>0</v>
      </c>
      <c r="AV47" s="29">
        <f t="shared" si="12"/>
        <v>0</v>
      </c>
      <c r="AW47" s="29">
        <f t="shared" si="12"/>
        <v>0</v>
      </c>
      <c r="AX47" s="29">
        <f t="shared" si="12"/>
        <v>0</v>
      </c>
      <c r="AY47" s="29">
        <f t="shared" si="12"/>
        <v>0</v>
      </c>
      <c r="AZ47" s="29">
        <f t="shared" si="12"/>
        <v>0</v>
      </c>
      <c r="BA47" s="29">
        <f t="shared" si="12"/>
        <v>0</v>
      </c>
      <c r="BB47" s="29">
        <f t="shared" si="12"/>
        <v>0</v>
      </c>
      <c r="BC47" s="29">
        <f t="shared" si="12"/>
        <v>0</v>
      </c>
      <c r="BD47" s="29">
        <f t="shared" si="12"/>
        <v>0</v>
      </c>
      <c r="BE47" s="29">
        <f t="shared" si="12"/>
        <v>0</v>
      </c>
      <c r="BF47" s="29">
        <f t="shared" si="12"/>
        <v>0</v>
      </c>
      <c r="BG47" s="29">
        <f t="shared" si="12"/>
        <v>0</v>
      </c>
      <c r="BH47" s="29">
        <f t="shared" si="12"/>
        <v>0</v>
      </c>
      <c r="BI47" s="29">
        <f t="shared" si="12"/>
        <v>0</v>
      </c>
      <c r="BJ47" s="29">
        <f t="shared" si="12"/>
        <v>0</v>
      </c>
      <c r="BK47" s="29">
        <f t="shared" si="12"/>
        <v>0</v>
      </c>
      <c r="BL47" s="29">
        <f t="shared" si="12"/>
        <v>0</v>
      </c>
      <c r="BM47" s="29">
        <f t="shared" si="12"/>
        <v>0</v>
      </c>
      <c r="BN47" s="29">
        <f t="shared" si="12"/>
        <v>0</v>
      </c>
      <c r="BO47" s="29">
        <f aca="true" t="shared" si="13" ref="BO47:BW47">SUM(BO43:BO46)</f>
        <v>0</v>
      </c>
      <c r="BP47" s="29">
        <f t="shared" si="13"/>
        <v>0</v>
      </c>
      <c r="BQ47" s="29">
        <f t="shared" si="13"/>
        <v>0</v>
      </c>
      <c r="BR47" s="29">
        <f t="shared" si="13"/>
        <v>0</v>
      </c>
      <c r="BS47" s="29">
        <f t="shared" si="13"/>
        <v>0</v>
      </c>
      <c r="BT47" s="29"/>
      <c r="BU47" s="29">
        <f t="shared" si="13"/>
        <v>197539490</v>
      </c>
      <c r="BV47" s="29">
        <f t="shared" si="13"/>
        <v>0</v>
      </c>
      <c r="BW47" s="29">
        <f t="shared" si="13"/>
        <v>197539490</v>
      </c>
    </row>
    <row r="48" spans="1:75" ht="13.5" thickTop="1">
      <c r="A48" s="69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</row>
    <row r="49" spans="1:75" ht="12.75">
      <c r="A49" s="47"/>
      <c r="B49" s="45" t="s">
        <v>104</v>
      </c>
      <c r="C49" s="41"/>
      <c r="D49" s="42"/>
      <c r="E49" s="42"/>
      <c r="F49" s="4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41"/>
      <c r="S49" s="42"/>
      <c r="T49" s="42"/>
      <c r="U49" s="4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1"/>
      <c r="AH49" s="42"/>
      <c r="AI49" s="42"/>
      <c r="AJ49" s="4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41"/>
      <c r="AW49" s="42"/>
      <c r="AX49" s="42"/>
      <c r="AY49" s="4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41"/>
      <c r="BL49" s="42"/>
      <c r="BM49" s="42"/>
      <c r="BN49" s="4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ht="15">
      <c r="A50" s="23">
        <v>501</v>
      </c>
      <c r="B50" s="25" t="s">
        <v>105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794000000</v>
      </c>
      <c r="BO50" s="26">
        <v>0</v>
      </c>
      <c r="BP50" s="26">
        <v>794000000</v>
      </c>
      <c r="BQ50" s="26">
        <v>0</v>
      </c>
      <c r="BR50" s="26">
        <v>0</v>
      </c>
      <c r="BS50" s="26">
        <v>0</v>
      </c>
      <c r="BT50" s="26"/>
      <c r="BU50" s="27">
        <f>+C50+F50+I50+L50+O50+R50+U50+X50+AA50+AD50+AG50+AJ50+AM50+AP50+AS50+AV50+AY50+BB50+BE50+BH50+BK50+BN50+BQ50</f>
        <v>794000000</v>
      </c>
      <c r="BV50" s="27">
        <f>+D50+G50+J50+M50+P50+S50+V50+Y50+AB50+AE50+AH50+AK50+AN50+AQ50+AT50+AW50+AZ50+BC50+BF50+BI50+BL50+BO50+BR50</f>
        <v>0</v>
      </c>
      <c r="BW50" s="27">
        <f>+E50+H50+K50+N50+Q50+T50+W50+Z50+AC50+AF50+AI50+AL50+AO50+AR50+AU50+AX50+BA50+BD50+BG50+BJ50+BM50+BP50+BS50</f>
        <v>794000000</v>
      </c>
    </row>
    <row r="51" spans="1:75" s="30" customFormat="1" ht="15.75" thickBot="1">
      <c r="A51" s="68">
        <v>500</v>
      </c>
      <c r="B51" s="28" t="s">
        <v>106</v>
      </c>
      <c r="C51" s="29">
        <f aca="true" t="shared" si="14" ref="C51:BN51">SUM(C50)</f>
        <v>0</v>
      </c>
      <c r="D51" s="29">
        <f t="shared" si="14"/>
        <v>0</v>
      </c>
      <c r="E51" s="29">
        <f t="shared" si="14"/>
        <v>0</v>
      </c>
      <c r="F51" s="29">
        <f t="shared" si="14"/>
        <v>0</v>
      </c>
      <c r="G51" s="29">
        <f t="shared" si="14"/>
        <v>0</v>
      </c>
      <c r="H51" s="29">
        <f t="shared" si="14"/>
        <v>0</v>
      </c>
      <c r="I51" s="29">
        <f t="shared" si="14"/>
        <v>0</v>
      </c>
      <c r="J51" s="29">
        <f t="shared" si="14"/>
        <v>0</v>
      </c>
      <c r="K51" s="29">
        <f t="shared" si="14"/>
        <v>0</v>
      </c>
      <c r="L51" s="29">
        <f t="shared" si="14"/>
        <v>0</v>
      </c>
      <c r="M51" s="29">
        <f t="shared" si="14"/>
        <v>0</v>
      </c>
      <c r="N51" s="29">
        <f t="shared" si="14"/>
        <v>0</v>
      </c>
      <c r="O51" s="29">
        <f t="shared" si="14"/>
        <v>0</v>
      </c>
      <c r="P51" s="29">
        <f t="shared" si="14"/>
        <v>0</v>
      </c>
      <c r="Q51" s="29">
        <f t="shared" si="14"/>
        <v>0</v>
      </c>
      <c r="R51" s="29">
        <f t="shared" si="14"/>
        <v>0</v>
      </c>
      <c r="S51" s="29">
        <f t="shared" si="14"/>
        <v>0</v>
      </c>
      <c r="T51" s="29">
        <f t="shared" si="14"/>
        <v>0</v>
      </c>
      <c r="U51" s="29">
        <f t="shared" si="14"/>
        <v>0</v>
      </c>
      <c r="V51" s="29">
        <f t="shared" si="14"/>
        <v>0</v>
      </c>
      <c r="W51" s="29">
        <f t="shared" si="14"/>
        <v>0</v>
      </c>
      <c r="X51" s="29">
        <f t="shared" si="14"/>
        <v>0</v>
      </c>
      <c r="Y51" s="29">
        <f t="shared" si="14"/>
        <v>0</v>
      </c>
      <c r="Z51" s="29">
        <f t="shared" si="14"/>
        <v>0</v>
      </c>
      <c r="AA51" s="29">
        <f t="shared" si="14"/>
        <v>0</v>
      </c>
      <c r="AB51" s="29">
        <f t="shared" si="14"/>
        <v>0</v>
      </c>
      <c r="AC51" s="29">
        <f t="shared" si="14"/>
        <v>0</v>
      </c>
      <c r="AD51" s="29">
        <f t="shared" si="14"/>
        <v>0</v>
      </c>
      <c r="AE51" s="29">
        <f t="shared" si="14"/>
        <v>0</v>
      </c>
      <c r="AF51" s="29">
        <f t="shared" si="14"/>
        <v>0</v>
      </c>
      <c r="AG51" s="29">
        <f t="shared" si="14"/>
        <v>0</v>
      </c>
      <c r="AH51" s="29">
        <f t="shared" si="14"/>
        <v>0</v>
      </c>
      <c r="AI51" s="29">
        <f t="shared" si="14"/>
        <v>0</v>
      </c>
      <c r="AJ51" s="29">
        <f t="shared" si="14"/>
        <v>0</v>
      </c>
      <c r="AK51" s="29">
        <f t="shared" si="14"/>
        <v>0</v>
      </c>
      <c r="AL51" s="29">
        <f t="shared" si="14"/>
        <v>0</v>
      </c>
      <c r="AM51" s="29">
        <f t="shared" si="14"/>
        <v>0</v>
      </c>
      <c r="AN51" s="29">
        <f t="shared" si="14"/>
        <v>0</v>
      </c>
      <c r="AO51" s="29">
        <f t="shared" si="14"/>
        <v>0</v>
      </c>
      <c r="AP51" s="29">
        <f t="shared" si="14"/>
        <v>0</v>
      </c>
      <c r="AQ51" s="29">
        <f t="shared" si="14"/>
        <v>0</v>
      </c>
      <c r="AR51" s="29">
        <f t="shared" si="14"/>
        <v>0</v>
      </c>
      <c r="AS51" s="29">
        <f t="shared" si="14"/>
        <v>0</v>
      </c>
      <c r="AT51" s="29">
        <f t="shared" si="14"/>
        <v>0</v>
      </c>
      <c r="AU51" s="29">
        <f t="shared" si="14"/>
        <v>0</v>
      </c>
      <c r="AV51" s="29">
        <f t="shared" si="14"/>
        <v>0</v>
      </c>
      <c r="AW51" s="29">
        <f t="shared" si="14"/>
        <v>0</v>
      </c>
      <c r="AX51" s="29">
        <f t="shared" si="14"/>
        <v>0</v>
      </c>
      <c r="AY51" s="29">
        <f t="shared" si="14"/>
        <v>0</v>
      </c>
      <c r="AZ51" s="29">
        <f t="shared" si="14"/>
        <v>0</v>
      </c>
      <c r="BA51" s="29">
        <f t="shared" si="14"/>
        <v>0</v>
      </c>
      <c r="BB51" s="29">
        <f t="shared" si="14"/>
        <v>0</v>
      </c>
      <c r="BC51" s="29">
        <f t="shared" si="14"/>
        <v>0</v>
      </c>
      <c r="BD51" s="29">
        <f t="shared" si="14"/>
        <v>0</v>
      </c>
      <c r="BE51" s="29">
        <f t="shared" si="14"/>
        <v>0</v>
      </c>
      <c r="BF51" s="29">
        <f t="shared" si="14"/>
        <v>0</v>
      </c>
      <c r="BG51" s="29">
        <f t="shared" si="14"/>
        <v>0</v>
      </c>
      <c r="BH51" s="29">
        <f t="shared" si="14"/>
        <v>0</v>
      </c>
      <c r="BI51" s="29">
        <f t="shared" si="14"/>
        <v>0</v>
      </c>
      <c r="BJ51" s="29">
        <f t="shared" si="14"/>
        <v>0</v>
      </c>
      <c r="BK51" s="29">
        <f t="shared" si="14"/>
        <v>0</v>
      </c>
      <c r="BL51" s="29">
        <f t="shared" si="14"/>
        <v>0</v>
      </c>
      <c r="BM51" s="29">
        <f t="shared" si="14"/>
        <v>0</v>
      </c>
      <c r="BN51" s="29">
        <f t="shared" si="14"/>
        <v>794000000</v>
      </c>
      <c r="BO51" s="29">
        <f aca="true" t="shared" si="15" ref="BO51:BW51">SUM(BO50)</f>
        <v>0</v>
      </c>
      <c r="BP51" s="29">
        <f t="shared" si="15"/>
        <v>794000000</v>
      </c>
      <c r="BQ51" s="29">
        <f t="shared" si="15"/>
        <v>0</v>
      </c>
      <c r="BR51" s="29">
        <f t="shared" si="15"/>
        <v>0</v>
      </c>
      <c r="BS51" s="29">
        <f t="shared" si="15"/>
        <v>0</v>
      </c>
      <c r="BT51" s="29"/>
      <c r="BU51" s="29">
        <f t="shared" si="15"/>
        <v>794000000</v>
      </c>
      <c r="BV51" s="29">
        <f t="shared" si="15"/>
        <v>0</v>
      </c>
      <c r="BW51" s="29">
        <f t="shared" si="15"/>
        <v>794000000</v>
      </c>
    </row>
    <row r="52" spans="1:75" ht="13.5" thickTop="1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1:75" ht="12.75">
      <c r="A53" s="47"/>
      <c r="B53" s="45" t="s">
        <v>107</v>
      </c>
      <c r="C53" s="41"/>
      <c r="D53" s="42"/>
      <c r="E53" s="42"/>
      <c r="F53" s="4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41"/>
      <c r="S53" s="42"/>
      <c r="T53" s="42"/>
      <c r="U53" s="4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1"/>
      <c r="AH53" s="42"/>
      <c r="AI53" s="42"/>
      <c r="AJ53" s="4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41"/>
      <c r="AW53" s="42"/>
      <c r="AX53" s="42"/>
      <c r="AY53" s="4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41"/>
      <c r="BL53" s="42"/>
      <c r="BM53" s="42"/>
      <c r="BN53" s="4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ht="15">
      <c r="A54" s="23">
        <v>701</v>
      </c>
      <c r="B54" s="25" t="s">
        <v>108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317095100</v>
      </c>
      <c r="BR54" s="26">
        <v>0</v>
      </c>
      <c r="BS54" s="26">
        <v>356162648.97</v>
      </c>
      <c r="BT54" s="26"/>
      <c r="BU54" s="27">
        <f aca="true" t="shared" si="16" ref="BU54:BW55">+C54+F54+I54+L54+O54+R54+U54+X54+AA54+AD54+AG54+AJ54+AM54+AP54+AS54+AV54+AY54+BB54+BE54+BH54+BK54+BN54+BQ54</f>
        <v>317095100</v>
      </c>
      <c r="BV54" s="27">
        <f t="shared" si="16"/>
        <v>0</v>
      </c>
      <c r="BW54" s="27">
        <f t="shared" si="16"/>
        <v>356162648.97</v>
      </c>
    </row>
    <row r="55" spans="1:75" ht="15">
      <c r="A55" s="23">
        <f>A54+1</f>
        <v>702</v>
      </c>
      <c r="B55" s="25" t="s">
        <v>109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69812850</v>
      </c>
      <c r="BR55" s="26">
        <v>0</v>
      </c>
      <c r="BS55" s="26">
        <v>154906030.52</v>
      </c>
      <c r="BT55" s="26"/>
      <c r="BU55" s="27">
        <f t="shared" si="16"/>
        <v>69812850</v>
      </c>
      <c r="BV55" s="27">
        <f t="shared" si="16"/>
        <v>0</v>
      </c>
      <c r="BW55" s="27">
        <f t="shared" si="16"/>
        <v>154906030.52</v>
      </c>
    </row>
    <row r="56" spans="1:75" s="30" customFormat="1" ht="15.75" thickBot="1">
      <c r="A56" s="68">
        <v>700</v>
      </c>
      <c r="B56" s="28" t="s">
        <v>110</v>
      </c>
      <c r="C56" s="29">
        <f aca="true" t="shared" si="17" ref="C56:BN56">SUM(C54:C55)</f>
        <v>0</v>
      </c>
      <c r="D56" s="29">
        <f t="shared" si="17"/>
        <v>0</v>
      </c>
      <c r="E56" s="29">
        <f t="shared" si="17"/>
        <v>0</v>
      </c>
      <c r="F56" s="29">
        <f t="shared" si="17"/>
        <v>0</v>
      </c>
      <c r="G56" s="29">
        <f t="shared" si="17"/>
        <v>0</v>
      </c>
      <c r="H56" s="29">
        <f t="shared" si="17"/>
        <v>0</v>
      </c>
      <c r="I56" s="29">
        <f t="shared" si="17"/>
        <v>0</v>
      </c>
      <c r="J56" s="29">
        <f t="shared" si="17"/>
        <v>0</v>
      </c>
      <c r="K56" s="29">
        <f t="shared" si="17"/>
        <v>0</v>
      </c>
      <c r="L56" s="29">
        <f t="shared" si="17"/>
        <v>0</v>
      </c>
      <c r="M56" s="29">
        <f t="shared" si="17"/>
        <v>0</v>
      </c>
      <c r="N56" s="29">
        <f t="shared" si="17"/>
        <v>0</v>
      </c>
      <c r="O56" s="29">
        <f t="shared" si="17"/>
        <v>0</v>
      </c>
      <c r="P56" s="29">
        <f t="shared" si="17"/>
        <v>0</v>
      </c>
      <c r="Q56" s="29">
        <f t="shared" si="17"/>
        <v>0</v>
      </c>
      <c r="R56" s="29">
        <f t="shared" si="17"/>
        <v>0</v>
      </c>
      <c r="S56" s="29">
        <f t="shared" si="17"/>
        <v>0</v>
      </c>
      <c r="T56" s="29">
        <f t="shared" si="17"/>
        <v>0</v>
      </c>
      <c r="U56" s="29">
        <f t="shared" si="17"/>
        <v>0</v>
      </c>
      <c r="V56" s="29">
        <f t="shared" si="17"/>
        <v>0</v>
      </c>
      <c r="W56" s="29">
        <f t="shared" si="17"/>
        <v>0</v>
      </c>
      <c r="X56" s="29">
        <f t="shared" si="17"/>
        <v>0</v>
      </c>
      <c r="Y56" s="29">
        <f t="shared" si="17"/>
        <v>0</v>
      </c>
      <c r="Z56" s="29">
        <f t="shared" si="17"/>
        <v>0</v>
      </c>
      <c r="AA56" s="29">
        <f t="shared" si="17"/>
        <v>0</v>
      </c>
      <c r="AB56" s="29">
        <f t="shared" si="17"/>
        <v>0</v>
      </c>
      <c r="AC56" s="29">
        <f t="shared" si="17"/>
        <v>0</v>
      </c>
      <c r="AD56" s="29">
        <f t="shared" si="17"/>
        <v>0</v>
      </c>
      <c r="AE56" s="29">
        <f t="shared" si="17"/>
        <v>0</v>
      </c>
      <c r="AF56" s="29">
        <f t="shared" si="17"/>
        <v>0</v>
      </c>
      <c r="AG56" s="29">
        <f t="shared" si="17"/>
        <v>0</v>
      </c>
      <c r="AH56" s="29">
        <f t="shared" si="17"/>
        <v>0</v>
      </c>
      <c r="AI56" s="29">
        <f t="shared" si="17"/>
        <v>0</v>
      </c>
      <c r="AJ56" s="29">
        <f t="shared" si="17"/>
        <v>0</v>
      </c>
      <c r="AK56" s="29">
        <f t="shared" si="17"/>
        <v>0</v>
      </c>
      <c r="AL56" s="29">
        <f t="shared" si="17"/>
        <v>0</v>
      </c>
      <c r="AM56" s="29">
        <f t="shared" si="17"/>
        <v>0</v>
      </c>
      <c r="AN56" s="29">
        <f t="shared" si="17"/>
        <v>0</v>
      </c>
      <c r="AO56" s="29">
        <f t="shared" si="17"/>
        <v>0</v>
      </c>
      <c r="AP56" s="29">
        <f t="shared" si="17"/>
        <v>0</v>
      </c>
      <c r="AQ56" s="29">
        <f t="shared" si="17"/>
        <v>0</v>
      </c>
      <c r="AR56" s="29">
        <f t="shared" si="17"/>
        <v>0</v>
      </c>
      <c r="AS56" s="29">
        <f t="shared" si="17"/>
        <v>0</v>
      </c>
      <c r="AT56" s="29">
        <f t="shared" si="17"/>
        <v>0</v>
      </c>
      <c r="AU56" s="29">
        <f t="shared" si="17"/>
        <v>0</v>
      </c>
      <c r="AV56" s="29">
        <f t="shared" si="17"/>
        <v>0</v>
      </c>
      <c r="AW56" s="29">
        <f t="shared" si="17"/>
        <v>0</v>
      </c>
      <c r="AX56" s="29">
        <f t="shared" si="17"/>
        <v>0</v>
      </c>
      <c r="AY56" s="29">
        <f t="shared" si="17"/>
        <v>0</v>
      </c>
      <c r="AZ56" s="29">
        <f t="shared" si="17"/>
        <v>0</v>
      </c>
      <c r="BA56" s="29">
        <f t="shared" si="17"/>
        <v>0</v>
      </c>
      <c r="BB56" s="29">
        <f t="shared" si="17"/>
        <v>0</v>
      </c>
      <c r="BC56" s="29">
        <f t="shared" si="17"/>
        <v>0</v>
      </c>
      <c r="BD56" s="29">
        <f t="shared" si="17"/>
        <v>0</v>
      </c>
      <c r="BE56" s="29">
        <f t="shared" si="17"/>
        <v>0</v>
      </c>
      <c r="BF56" s="29">
        <f t="shared" si="17"/>
        <v>0</v>
      </c>
      <c r="BG56" s="29">
        <f t="shared" si="17"/>
        <v>0</v>
      </c>
      <c r="BH56" s="29">
        <f t="shared" si="17"/>
        <v>0</v>
      </c>
      <c r="BI56" s="29">
        <f t="shared" si="17"/>
        <v>0</v>
      </c>
      <c r="BJ56" s="29">
        <f t="shared" si="17"/>
        <v>0</v>
      </c>
      <c r="BK56" s="29">
        <f t="shared" si="17"/>
        <v>0</v>
      </c>
      <c r="BL56" s="29">
        <f t="shared" si="17"/>
        <v>0</v>
      </c>
      <c r="BM56" s="29">
        <f t="shared" si="17"/>
        <v>0</v>
      </c>
      <c r="BN56" s="29">
        <f t="shared" si="17"/>
        <v>0</v>
      </c>
      <c r="BO56" s="29">
        <f aca="true" t="shared" si="18" ref="BO56:BW56">SUM(BO54:BO55)</f>
        <v>0</v>
      </c>
      <c r="BP56" s="29">
        <f t="shared" si="18"/>
        <v>0</v>
      </c>
      <c r="BQ56" s="29">
        <f t="shared" si="18"/>
        <v>386907950</v>
      </c>
      <c r="BR56" s="29">
        <f t="shared" si="18"/>
        <v>0</v>
      </c>
      <c r="BS56" s="29">
        <f t="shared" si="18"/>
        <v>511068679.49</v>
      </c>
      <c r="BT56" s="29"/>
      <c r="BU56" s="29">
        <f t="shared" si="18"/>
        <v>386907950</v>
      </c>
      <c r="BV56" s="29">
        <f t="shared" si="18"/>
        <v>0</v>
      </c>
      <c r="BW56" s="29">
        <f t="shared" si="18"/>
        <v>511068679.49</v>
      </c>
    </row>
    <row r="57" spans="1:75" ht="16.5" thickBot="1" thickTop="1">
      <c r="A57" s="33"/>
      <c r="B57" s="34" t="s">
        <v>111</v>
      </c>
      <c r="C57" s="35">
        <f aca="true" t="shared" si="19" ref="C57:BN57">+C25+C33+C40+C47+C51+C56</f>
        <v>873120895.06</v>
      </c>
      <c r="D57" s="35">
        <f t="shared" si="19"/>
        <v>92868707.13</v>
      </c>
      <c r="E57" s="35">
        <f t="shared" si="19"/>
        <v>887366661.3199999</v>
      </c>
      <c r="F57" s="35">
        <f t="shared" si="19"/>
        <v>5010387.39</v>
      </c>
      <c r="G57" s="35">
        <f t="shared" si="19"/>
        <v>0</v>
      </c>
      <c r="H57" s="35">
        <f t="shared" si="19"/>
        <v>8127345.37</v>
      </c>
      <c r="I57" s="35">
        <f t="shared" si="19"/>
        <v>192292631.96</v>
      </c>
      <c r="J57" s="35">
        <f t="shared" si="19"/>
        <v>0</v>
      </c>
      <c r="K57" s="35">
        <f t="shared" si="19"/>
        <v>290326128.15000004</v>
      </c>
      <c r="L57" s="35">
        <f t="shared" si="19"/>
        <v>546639636.91</v>
      </c>
      <c r="M57" s="35">
        <f t="shared" si="19"/>
        <v>141031747.35</v>
      </c>
      <c r="N57" s="35">
        <f t="shared" si="19"/>
        <v>527595897.44</v>
      </c>
      <c r="O57" s="35">
        <f t="shared" si="19"/>
        <v>234937713.42000002</v>
      </c>
      <c r="P57" s="35">
        <f t="shared" si="19"/>
        <v>50104631.42</v>
      </c>
      <c r="Q57" s="35">
        <f t="shared" si="19"/>
        <v>229075607.56</v>
      </c>
      <c r="R57" s="35">
        <f t="shared" si="19"/>
        <v>86151637.69999999</v>
      </c>
      <c r="S57" s="35">
        <f t="shared" si="19"/>
        <v>23578089.15</v>
      </c>
      <c r="T57" s="35">
        <f t="shared" si="19"/>
        <v>87992156.16</v>
      </c>
      <c r="U57" s="35">
        <f t="shared" si="19"/>
        <v>4995930</v>
      </c>
      <c r="V57" s="35">
        <f t="shared" si="19"/>
        <v>0</v>
      </c>
      <c r="W57" s="35">
        <f t="shared" si="19"/>
        <v>7081128.4</v>
      </c>
      <c r="X57" s="35">
        <f t="shared" si="19"/>
        <v>554092550.54</v>
      </c>
      <c r="Y57" s="35">
        <f t="shared" si="19"/>
        <v>178821595.06</v>
      </c>
      <c r="Z57" s="35">
        <f t="shared" si="19"/>
        <v>443550221.22</v>
      </c>
      <c r="AA57" s="35">
        <f t="shared" si="19"/>
        <v>629865173.63</v>
      </c>
      <c r="AB57" s="35">
        <f t="shared" si="19"/>
        <v>73931950.48</v>
      </c>
      <c r="AC57" s="35">
        <f t="shared" si="19"/>
        <v>643891165.1800001</v>
      </c>
      <c r="AD57" s="35">
        <f t="shared" si="19"/>
        <v>2693661249.95</v>
      </c>
      <c r="AE57" s="35">
        <f t="shared" si="19"/>
        <v>461090131.48</v>
      </c>
      <c r="AF57" s="35">
        <f t="shared" si="19"/>
        <v>2465187408.4399996</v>
      </c>
      <c r="AG57" s="35">
        <f t="shared" si="19"/>
        <v>8191579.95</v>
      </c>
      <c r="AH57" s="35">
        <f t="shared" si="19"/>
        <v>0</v>
      </c>
      <c r="AI57" s="35">
        <f t="shared" si="19"/>
        <v>9635792.879999999</v>
      </c>
      <c r="AJ57" s="35">
        <f t="shared" si="19"/>
        <v>566784720.76</v>
      </c>
      <c r="AK57" s="35">
        <f t="shared" si="19"/>
        <v>56848822.95</v>
      </c>
      <c r="AL57" s="35">
        <f t="shared" si="19"/>
        <v>673762806.8499999</v>
      </c>
      <c r="AM57" s="35">
        <f t="shared" si="19"/>
        <v>1918000</v>
      </c>
      <c r="AN57" s="35">
        <f t="shared" si="19"/>
        <v>0</v>
      </c>
      <c r="AO57" s="35">
        <f t="shared" si="19"/>
        <v>2571986.85</v>
      </c>
      <c r="AP57" s="35">
        <f t="shared" si="19"/>
        <v>89154119.26</v>
      </c>
      <c r="AQ57" s="35">
        <f t="shared" si="19"/>
        <v>2412900</v>
      </c>
      <c r="AR57" s="35">
        <f t="shared" si="19"/>
        <v>108538846.76</v>
      </c>
      <c r="AS57" s="35">
        <f t="shared" si="19"/>
        <v>25201600</v>
      </c>
      <c r="AT57" s="35">
        <f t="shared" si="19"/>
        <v>0</v>
      </c>
      <c r="AU57" s="35">
        <f t="shared" si="19"/>
        <v>27436212.130000003</v>
      </c>
      <c r="AV57" s="35">
        <f t="shared" si="19"/>
        <v>1400140</v>
      </c>
      <c r="AW57" s="35">
        <f t="shared" si="19"/>
        <v>0</v>
      </c>
      <c r="AX57" s="35">
        <f t="shared" si="19"/>
        <v>1444389.01</v>
      </c>
      <c r="AY57" s="35">
        <f t="shared" si="19"/>
        <v>300000</v>
      </c>
      <c r="AZ57" s="35">
        <f t="shared" si="19"/>
        <v>0</v>
      </c>
      <c r="BA57" s="35">
        <f t="shared" si="19"/>
        <v>300000</v>
      </c>
      <c r="BB57" s="35">
        <f t="shared" si="19"/>
        <v>0</v>
      </c>
      <c r="BC57" s="35">
        <f t="shared" si="19"/>
        <v>0</v>
      </c>
      <c r="BD57" s="35">
        <f t="shared" si="19"/>
        <v>0</v>
      </c>
      <c r="BE57" s="35">
        <f t="shared" si="19"/>
        <v>7148290</v>
      </c>
      <c r="BF57" s="35">
        <f t="shared" si="19"/>
        <v>0</v>
      </c>
      <c r="BG57" s="35">
        <f t="shared" si="19"/>
        <v>7787918.95</v>
      </c>
      <c r="BH57" s="35">
        <f t="shared" si="19"/>
        <v>348892670</v>
      </c>
      <c r="BI57" s="35">
        <f t="shared" si="19"/>
        <v>0</v>
      </c>
      <c r="BJ57" s="35">
        <f t="shared" si="19"/>
        <v>15000000</v>
      </c>
      <c r="BK57" s="35">
        <f t="shared" si="19"/>
        <v>0</v>
      </c>
      <c r="BL57" s="35">
        <f t="shared" si="19"/>
        <v>0</v>
      </c>
      <c r="BM57" s="35">
        <f t="shared" si="19"/>
        <v>0</v>
      </c>
      <c r="BN57" s="35">
        <f t="shared" si="19"/>
        <v>794000000</v>
      </c>
      <c r="BO57" s="35">
        <f aca="true" t="shared" si="20" ref="BO57:BW57">+BO25+BO33+BO40+BO47+BO51+BO56</f>
        <v>0</v>
      </c>
      <c r="BP57" s="35">
        <f t="shared" si="20"/>
        <v>794000000</v>
      </c>
      <c r="BQ57" s="35">
        <f t="shared" si="20"/>
        <v>386907950</v>
      </c>
      <c r="BR57" s="35">
        <f t="shared" si="20"/>
        <v>0</v>
      </c>
      <c r="BS57" s="35">
        <f t="shared" si="20"/>
        <v>511068679.49</v>
      </c>
      <c r="BT57" s="35"/>
      <c r="BU57" s="35">
        <f>+BU12+BU25+BU33+BU40+BU47+BU51+BU56</f>
        <v>8050666876.53</v>
      </c>
      <c r="BV57" s="35">
        <f t="shared" si="20"/>
        <v>1080688575.02</v>
      </c>
      <c r="BW57" s="35">
        <f t="shared" si="20"/>
        <v>7741740352.16</v>
      </c>
    </row>
  </sheetData>
  <sheetProtection/>
  <mergeCells count="75">
    <mergeCell ref="BB9:BC9"/>
    <mergeCell ref="AA7:AC7"/>
    <mergeCell ref="AD8:AF8"/>
    <mergeCell ref="AM8:AO8"/>
    <mergeCell ref="AY7:BA7"/>
    <mergeCell ref="AV9:AW9"/>
    <mergeCell ref="AD7:AF7"/>
    <mergeCell ref="R8:T8"/>
    <mergeCell ref="U8:W8"/>
    <mergeCell ref="AS8:AU8"/>
    <mergeCell ref="AV7:AX7"/>
    <mergeCell ref="BE9:BF9"/>
    <mergeCell ref="BB7:BD7"/>
    <mergeCell ref="BE7:BG7"/>
    <mergeCell ref="AM9:AN9"/>
    <mergeCell ref="AP9:AQ9"/>
    <mergeCell ref="AS9:AT9"/>
    <mergeCell ref="AS7:AU7"/>
    <mergeCell ref="AV8:AX8"/>
    <mergeCell ref="R9:S9"/>
    <mergeCell ref="U9:V9"/>
    <mergeCell ref="X9:Y9"/>
    <mergeCell ref="AA9:AB9"/>
    <mergeCell ref="AD9:AE9"/>
    <mergeCell ref="BH7:BJ7"/>
    <mergeCell ref="BB8:BD8"/>
    <mergeCell ref="BE8:BG8"/>
    <mergeCell ref="BH8:BJ8"/>
    <mergeCell ref="AY8:BA8"/>
    <mergeCell ref="X7:Z7"/>
    <mergeCell ref="C3:F3"/>
    <mergeCell ref="I8:K8"/>
    <mergeCell ref="O8:Q8"/>
    <mergeCell ref="AG7:AI7"/>
    <mergeCell ref="R7:T7"/>
    <mergeCell ref="AG9:AH9"/>
    <mergeCell ref="B7:B8"/>
    <mergeCell ref="C7:E7"/>
    <mergeCell ref="F7:H7"/>
    <mergeCell ref="I7:K7"/>
    <mergeCell ref="I9:J9"/>
    <mergeCell ref="X8:Z8"/>
    <mergeCell ref="L7:N7"/>
    <mergeCell ref="O7:Q7"/>
    <mergeCell ref="U7:W7"/>
    <mergeCell ref="BQ8:BS8"/>
    <mergeCell ref="BN9:BO9"/>
    <mergeCell ref="BQ9:BR9"/>
    <mergeCell ref="BK7:BM7"/>
    <mergeCell ref="BK9:BL9"/>
    <mergeCell ref="AG8:AI8"/>
    <mergeCell ref="AY9:AZ9"/>
    <mergeCell ref="AJ7:AL7"/>
    <mergeCell ref="AM7:AO7"/>
    <mergeCell ref="AP7:AR7"/>
    <mergeCell ref="L9:M9"/>
    <mergeCell ref="AA8:AC8"/>
    <mergeCell ref="BK8:BM8"/>
    <mergeCell ref="O9:P9"/>
    <mergeCell ref="A1:B1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L8:N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50" width="18.7109375" style="0" customWidth="1"/>
    <col min="51" max="51" width="11.7109375" style="0" customWidth="1"/>
    <col min="52" max="52" width="14.421875" style="0" customWidth="1"/>
    <col min="53" max="53" width="12.7109375" style="0" customWidth="1"/>
    <col min="54" max="54" width="13.7109375" style="0" customWidth="1"/>
    <col min="55" max="55" width="14.28125" style="0" customWidth="1"/>
    <col min="56" max="56" width="15.7109375" style="0" customWidth="1"/>
    <col min="57" max="57" width="18.7109375" style="0" customWidth="1"/>
    <col min="58" max="58" width="17.140625" style="0" customWidth="1"/>
    <col min="59" max="59" width="15.28125" style="0" customWidth="1"/>
    <col min="60" max="60" width="16.28125" style="0" customWidth="1"/>
    <col min="61" max="61" width="18.7109375" style="0" customWidth="1"/>
    <col min="62" max="62" width="15.8515625" style="0" customWidth="1"/>
    <col min="63" max="63" width="14.8515625" style="0" customWidth="1"/>
    <col min="64" max="64" width="17.00390625" style="0" customWidth="1"/>
    <col min="65" max="65" width="15.421875" style="0" customWidth="1"/>
    <col min="66" max="71" width="18.7109375" style="0" customWidth="1"/>
    <col min="72" max="72" width="15.57421875" style="0" customWidth="1"/>
    <col min="73" max="75" width="18.7109375" style="0" customWidth="1"/>
  </cols>
  <sheetData>
    <row r="1" spans="1:10" ht="54" customHeight="1">
      <c r="A1" s="106" t="s">
        <v>134</v>
      </c>
      <c r="B1" s="106"/>
      <c r="C1" s="77"/>
      <c r="D1" s="77"/>
      <c r="E1" s="77"/>
      <c r="F1" s="77"/>
      <c r="G1" s="77"/>
      <c r="H1" s="77"/>
      <c r="I1" s="77"/>
      <c r="J1" s="77"/>
    </row>
    <row r="3" spans="3:6" ht="12.75">
      <c r="C3" s="84" t="s">
        <v>6</v>
      </c>
      <c r="D3" s="84"/>
      <c r="E3" s="84"/>
      <c r="F3" s="84"/>
    </row>
    <row r="4" ht="18.75">
      <c r="B4" s="3" t="s">
        <v>132</v>
      </c>
    </row>
    <row r="5" spans="2:7" ht="18.75">
      <c r="B5" s="36"/>
      <c r="C5" s="36" t="s">
        <v>131</v>
      </c>
      <c r="D5" s="37">
        <f>'[1]Entrate'!C5</f>
        <v>2020</v>
      </c>
      <c r="G5" s="3"/>
    </row>
    <row r="6" spans="2:7" ht="18.75">
      <c r="B6" s="3"/>
      <c r="G6" s="3"/>
    </row>
    <row r="7" spans="1:75" ht="12.75" customHeight="1">
      <c r="A7" s="80"/>
      <c r="B7" s="110" t="s">
        <v>66</v>
      </c>
      <c r="C7" s="87">
        <v>1</v>
      </c>
      <c r="D7" s="88"/>
      <c r="E7" s="89"/>
      <c r="F7" s="87">
        <v>2</v>
      </c>
      <c r="G7" s="88"/>
      <c r="H7" s="89"/>
      <c r="I7" s="87">
        <v>3</v>
      </c>
      <c r="J7" s="88"/>
      <c r="K7" s="89"/>
      <c r="L7" s="87">
        <v>4</v>
      </c>
      <c r="M7" s="88"/>
      <c r="N7" s="89"/>
      <c r="O7" s="87">
        <v>5</v>
      </c>
      <c r="P7" s="88"/>
      <c r="Q7" s="89"/>
      <c r="R7" s="87">
        <v>6</v>
      </c>
      <c r="S7" s="88"/>
      <c r="T7" s="89"/>
      <c r="U7" s="87">
        <v>7</v>
      </c>
      <c r="V7" s="88"/>
      <c r="W7" s="89"/>
      <c r="X7" s="87">
        <v>8</v>
      </c>
      <c r="Y7" s="88"/>
      <c r="Z7" s="89"/>
      <c r="AA7" s="87">
        <v>9</v>
      </c>
      <c r="AB7" s="88"/>
      <c r="AC7" s="89"/>
      <c r="AD7" s="87">
        <v>10</v>
      </c>
      <c r="AE7" s="88"/>
      <c r="AF7" s="89"/>
      <c r="AG7" s="88">
        <v>11</v>
      </c>
      <c r="AH7" s="88"/>
      <c r="AI7" s="89"/>
      <c r="AJ7" s="87">
        <v>12</v>
      </c>
      <c r="AK7" s="88"/>
      <c r="AL7" s="89"/>
      <c r="AM7" s="87">
        <v>13</v>
      </c>
      <c r="AN7" s="88"/>
      <c r="AO7" s="89"/>
      <c r="AP7" s="87">
        <v>14</v>
      </c>
      <c r="AQ7" s="88"/>
      <c r="AR7" s="89"/>
      <c r="AS7" s="87">
        <v>15</v>
      </c>
      <c r="AT7" s="88"/>
      <c r="AU7" s="89"/>
      <c r="AV7" s="88">
        <v>16</v>
      </c>
      <c r="AW7" s="88"/>
      <c r="AX7" s="89"/>
      <c r="AY7" s="87">
        <v>17</v>
      </c>
      <c r="AZ7" s="88"/>
      <c r="BA7" s="89"/>
      <c r="BB7" s="87">
        <v>18</v>
      </c>
      <c r="BC7" s="88"/>
      <c r="BD7" s="89"/>
      <c r="BE7" s="87">
        <v>19</v>
      </c>
      <c r="BF7" s="88"/>
      <c r="BG7" s="89"/>
      <c r="BH7" s="87">
        <v>20</v>
      </c>
      <c r="BI7" s="88"/>
      <c r="BJ7" s="89"/>
      <c r="BK7" s="88">
        <v>50</v>
      </c>
      <c r="BL7" s="88"/>
      <c r="BM7" s="89"/>
      <c r="BN7" s="87">
        <v>60</v>
      </c>
      <c r="BO7" s="88"/>
      <c r="BP7" s="89"/>
      <c r="BQ7" s="87">
        <v>99</v>
      </c>
      <c r="BR7" s="88"/>
      <c r="BS7" s="88"/>
      <c r="BT7" s="90" t="s">
        <v>129</v>
      </c>
      <c r="BU7" s="92" t="s">
        <v>130</v>
      </c>
      <c r="BV7" s="93"/>
      <c r="BW7" s="94"/>
    </row>
    <row r="8" spans="1:75" s="19" customFormat="1" ht="58.5" customHeight="1">
      <c r="A8" s="20"/>
      <c r="B8" s="111"/>
      <c r="C8" s="93" t="s">
        <v>67</v>
      </c>
      <c r="D8" s="93"/>
      <c r="E8" s="98"/>
      <c r="F8" s="99" t="s">
        <v>68</v>
      </c>
      <c r="G8" s="98"/>
      <c r="H8" s="100"/>
      <c r="I8" s="107" t="s">
        <v>69</v>
      </c>
      <c r="J8" s="108"/>
      <c r="K8" s="103"/>
      <c r="L8" s="101" t="s">
        <v>70</v>
      </c>
      <c r="M8" s="102"/>
      <c r="N8" s="103"/>
      <c r="O8" s="101" t="s">
        <v>71</v>
      </c>
      <c r="P8" s="102"/>
      <c r="Q8" s="103"/>
      <c r="R8" s="93" t="s">
        <v>133</v>
      </c>
      <c r="S8" s="93"/>
      <c r="T8" s="98"/>
      <c r="U8" s="99" t="s">
        <v>112</v>
      </c>
      <c r="V8" s="98"/>
      <c r="W8" s="100"/>
      <c r="X8" s="107" t="s">
        <v>113</v>
      </c>
      <c r="Y8" s="108"/>
      <c r="Z8" s="103"/>
      <c r="AA8" s="101" t="s">
        <v>114</v>
      </c>
      <c r="AB8" s="102"/>
      <c r="AC8" s="103"/>
      <c r="AD8" s="101" t="s">
        <v>115</v>
      </c>
      <c r="AE8" s="102"/>
      <c r="AF8" s="103"/>
      <c r="AG8" s="93" t="s">
        <v>116</v>
      </c>
      <c r="AH8" s="93"/>
      <c r="AI8" s="98"/>
      <c r="AJ8" s="99" t="s">
        <v>117</v>
      </c>
      <c r="AK8" s="98"/>
      <c r="AL8" s="100"/>
      <c r="AM8" s="107" t="s">
        <v>118</v>
      </c>
      <c r="AN8" s="108"/>
      <c r="AO8" s="103"/>
      <c r="AP8" s="101" t="s">
        <v>119</v>
      </c>
      <c r="AQ8" s="102"/>
      <c r="AR8" s="103"/>
      <c r="AS8" s="101" t="s">
        <v>120</v>
      </c>
      <c r="AT8" s="102"/>
      <c r="AU8" s="103"/>
      <c r="AV8" s="93" t="s">
        <v>121</v>
      </c>
      <c r="AW8" s="93"/>
      <c r="AX8" s="98"/>
      <c r="AY8" s="99" t="s">
        <v>122</v>
      </c>
      <c r="AZ8" s="98"/>
      <c r="BA8" s="100"/>
      <c r="BB8" s="107" t="s">
        <v>123</v>
      </c>
      <c r="BC8" s="108"/>
      <c r="BD8" s="103"/>
      <c r="BE8" s="101" t="s">
        <v>124</v>
      </c>
      <c r="BF8" s="102"/>
      <c r="BG8" s="103"/>
      <c r="BH8" s="101" t="s">
        <v>125</v>
      </c>
      <c r="BI8" s="102"/>
      <c r="BJ8" s="103"/>
      <c r="BK8" s="93" t="s">
        <v>126</v>
      </c>
      <c r="BL8" s="93"/>
      <c r="BM8" s="98"/>
      <c r="BN8" s="99" t="s">
        <v>127</v>
      </c>
      <c r="BO8" s="98"/>
      <c r="BP8" s="100"/>
      <c r="BQ8" s="107" t="s">
        <v>128</v>
      </c>
      <c r="BR8" s="108"/>
      <c r="BS8" s="102"/>
      <c r="BT8" s="91"/>
      <c r="BU8" s="95"/>
      <c r="BV8" s="96"/>
      <c r="BW8" s="97"/>
    </row>
    <row r="9" spans="1:75" s="19" customFormat="1" ht="11.25" customHeight="1">
      <c r="A9" s="78"/>
      <c r="B9" s="57"/>
      <c r="C9" s="85" t="s">
        <v>4</v>
      </c>
      <c r="D9" s="86"/>
      <c r="E9" s="58" t="s">
        <v>5</v>
      </c>
      <c r="F9" s="85" t="s">
        <v>4</v>
      </c>
      <c r="G9" s="86"/>
      <c r="H9" s="65" t="s">
        <v>5</v>
      </c>
      <c r="I9" s="85" t="s">
        <v>4</v>
      </c>
      <c r="J9" s="86"/>
      <c r="K9" s="21" t="s">
        <v>5</v>
      </c>
      <c r="L9" s="85" t="s">
        <v>4</v>
      </c>
      <c r="M9" s="86"/>
      <c r="N9" s="21" t="s">
        <v>5</v>
      </c>
      <c r="O9" s="85" t="s">
        <v>4</v>
      </c>
      <c r="P9" s="86"/>
      <c r="Q9" s="21" t="s">
        <v>5</v>
      </c>
      <c r="R9" s="109" t="s">
        <v>4</v>
      </c>
      <c r="S9" s="86"/>
      <c r="T9" s="58" t="s">
        <v>5</v>
      </c>
      <c r="U9" s="85" t="s">
        <v>4</v>
      </c>
      <c r="V9" s="86"/>
      <c r="W9" s="65" t="s">
        <v>5</v>
      </c>
      <c r="X9" s="85" t="s">
        <v>4</v>
      </c>
      <c r="Y9" s="86"/>
      <c r="Z9" s="21" t="s">
        <v>5</v>
      </c>
      <c r="AA9" s="85" t="s">
        <v>4</v>
      </c>
      <c r="AB9" s="86"/>
      <c r="AC9" s="21" t="s">
        <v>5</v>
      </c>
      <c r="AD9" s="85" t="s">
        <v>4</v>
      </c>
      <c r="AE9" s="86"/>
      <c r="AF9" s="21" t="s">
        <v>5</v>
      </c>
      <c r="AG9" s="109" t="s">
        <v>4</v>
      </c>
      <c r="AH9" s="86"/>
      <c r="AI9" s="58" t="s">
        <v>5</v>
      </c>
      <c r="AJ9" s="85" t="s">
        <v>4</v>
      </c>
      <c r="AK9" s="86"/>
      <c r="AL9" s="65" t="s">
        <v>5</v>
      </c>
      <c r="AM9" s="85" t="s">
        <v>4</v>
      </c>
      <c r="AN9" s="86"/>
      <c r="AO9" s="21" t="s">
        <v>5</v>
      </c>
      <c r="AP9" s="85" t="s">
        <v>4</v>
      </c>
      <c r="AQ9" s="86"/>
      <c r="AR9" s="21" t="s">
        <v>5</v>
      </c>
      <c r="AS9" s="85" t="s">
        <v>4</v>
      </c>
      <c r="AT9" s="86"/>
      <c r="AU9" s="21" t="s">
        <v>5</v>
      </c>
      <c r="AV9" s="109" t="s">
        <v>4</v>
      </c>
      <c r="AW9" s="86"/>
      <c r="AX9" s="58" t="s">
        <v>5</v>
      </c>
      <c r="AY9" s="85" t="s">
        <v>4</v>
      </c>
      <c r="AZ9" s="86"/>
      <c r="BA9" s="65" t="s">
        <v>5</v>
      </c>
      <c r="BB9" s="85" t="s">
        <v>4</v>
      </c>
      <c r="BC9" s="86"/>
      <c r="BD9" s="21" t="s">
        <v>5</v>
      </c>
      <c r="BE9" s="85" t="s">
        <v>4</v>
      </c>
      <c r="BF9" s="86"/>
      <c r="BG9" s="21" t="s">
        <v>5</v>
      </c>
      <c r="BH9" s="85" t="s">
        <v>4</v>
      </c>
      <c r="BI9" s="86"/>
      <c r="BJ9" s="21" t="s">
        <v>5</v>
      </c>
      <c r="BK9" s="109" t="s">
        <v>4</v>
      </c>
      <c r="BL9" s="86"/>
      <c r="BM9" s="58" t="s">
        <v>5</v>
      </c>
      <c r="BN9" s="85" t="s">
        <v>4</v>
      </c>
      <c r="BO9" s="86"/>
      <c r="BP9" s="65" t="s">
        <v>5</v>
      </c>
      <c r="BQ9" s="85" t="s">
        <v>4</v>
      </c>
      <c r="BR9" s="86"/>
      <c r="BS9" s="21" t="s">
        <v>5</v>
      </c>
      <c r="BT9" s="73" t="s">
        <v>4</v>
      </c>
      <c r="BU9" s="85" t="s">
        <v>4</v>
      </c>
      <c r="BV9" s="86"/>
      <c r="BW9" s="21" t="s">
        <v>5</v>
      </c>
    </row>
    <row r="10" spans="1:75" s="19" customFormat="1" ht="39" customHeight="1">
      <c r="A10" s="79"/>
      <c r="B10" s="57"/>
      <c r="C10" s="59"/>
      <c r="D10" s="63" t="s">
        <v>72</v>
      </c>
      <c r="E10" s="61"/>
      <c r="F10" s="62"/>
      <c r="G10" s="63" t="s">
        <v>72</v>
      </c>
      <c r="H10" s="64"/>
      <c r="I10" s="62"/>
      <c r="J10" s="66" t="s">
        <v>72</v>
      </c>
      <c r="K10" s="61"/>
      <c r="L10" s="60"/>
      <c r="M10" s="66" t="s">
        <v>72</v>
      </c>
      <c r="N10" s="61"/>
      <c r="O10" s="62"/>
      <c r="P10" s="66" t="s">
        <v>72</v>
      </c>
      <c r="Q10" s="61"/>
      <c r="R10" s="59"/>
      <c r="S10" s="63" t="s">
        <v>72</v>
      </c>
      <c r="T10" s="61"/>
      <c r="U10" s="62"/>
      <c r="V10" s="63" t="s">
        <v>72</v>
      </c>
      <c r="W10" s="64"/>
      <c r="X10" s="62"/>
      <c r="Y10" s="66" t="s">
        <v>72</v>
      </c>
      <c r="Z10" s="61"/>
      <c r="AA10" s="60"/>
      <c r="AB10" s="66" t="s">
        <v>72</v>
      </c>
      <c r="AC10" s="61"/>
      <c r="AD10" s="62"/>
      <c r="AE10" s="66" t="s">
        <v>72</v>
      </c>
      <c r="AF10" s="61"/>
      <c r="AG10" s="59"/>
      <c r="AH10" s="63" t="s">
        <v>72</v>
      </c>
      <c r="AI10" s="61"/>
      <c r="AJ10" s="62"/>
      <c r="AK10" s="63" t="s">
        <v>72</v>
      </c>
      <c r="AL10" s="64"/>
      <c r="AM10" s="62"/>
      <c r="AN10" s="66" t="s">
        <v>72</v>
      </c>
      <c r="AO10" s="61"/>
      <c r="AP10" s="60"/>
      <c r="AQ10" s="66" t="s">
        <v>72</v>
      </c>
      <c r="AR10" s="61"/>
      <c r="AS10" s="62"/>
      <c r="AT10" s="66" t="s">
        <v>72</v>
      </c>
      <c r="AU10" s="61"/>
      <c r="AV10" s="59"/>
      <c r="AW10" s="63" t="s">
        <v>72</v>
      </c>
      <c r="AX10" s="61"/>
      <c r="AY10" s="62"/>
      <c r="AZ10" s="63" t="s">
        <v>72</v>
      </c>
      <c r="BA10" s="64"/>
      <c r="BB10" s="62"/>
      <c r="BC10" s="66" t="s">
        <v>72</v>
      </c>
      <c r="BD10" s="61"/>
      <c r="BE10" s="60"/>
      <c r="BF10" s="66" t="s">
        <v>72</v>
      </c>
      <c r="BG10" s="61"/>
      <c r="BH10" s="62"/>
      <c r="BI10" s="66" t="s">
        <v>72</v>
      </c>
      <c r="BJ10" s="61"/>
      <c r="BK10" s="59"/>
      <c r="BL10" s="63" t="s">
        <v>72</v>
      </c>
      <c r="BM10" s="61"/>
      <c r="BN10" s="62"/>
      <c r="BO10" s="63" t="s">
        <v>72</v>
      </c>
      <c r="BP10" s="64"/>
      <c r="BQ10" s="62"/>
      <c r="BR10" s="66" t="s">
        <v>72</v>
      </c>
      <c r="BS10" s="61"/>
      <c r="BT10" s="60"/>
      <c r="BU10" s="62"/>
      <c r="BV10" s="66" t="s">
        <v>72</v>
      </c>
      <c r="BW10" s="61"/>
    </row>
    <row r="11" spans="1:75" s="2" customFormat="1" ht="11.2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67"/>
      <c r="L11" s="24"/>
      <c r="M11" s="24"/>
      <c r="N11" s="6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7"/>
      <c r="AA11" s="24"/>
      <c r="AB11" s="24"/>
      <c r="AC11" s="67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67"/>
      <c r="AP11" s="24"/>
      <c r="AQ11" s="24"/>
      <c r="AR11" s="67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67"/>
      <c r="BE11" s="24"/>
      <c r="BF11" s="24"/>
      <c r="BG11" s="67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67"/>
      <c r="BT11" s="24"/>
      <c r="BU11" s="24"/>
      <c r="BV11" s="24"/>
      <c r="BW11" s="24"/>
    </row>
    <row r="12" spans="1:75" s="2" customFormat="1" ht="11.25" customHeight="1">
      <c r="A12" s="22"/>
      <c r="B12" s="55" t="s">
        <v>73</v>
      </c>
      <c r="C12" s="24"/>
      <c r="D12" s="24"/>
      <c r="E12" s="24"/>
      <c r="F12" s="24"/>
      <c r="G12" s="24"/>
      <c r="H12" s="24"/>
      <c r="I12" s="24"/>
      <c r="J12" s="24"/>
      <c r="K12" s="67"/>
      <c r="L12" s="24"/>
      <c r="M12" s="24"/>
      <c r="N12" s="6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7"/>
      <c r="AA12" s="24"/>
      <c r="AB12" s="24"/>
      <c r="AC12" s="67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67"/>
      <c r="AP12" s="24"/>
      <c r="AQ12" s="24"/>
      <c r="AR12" s="67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67"/>
      <c r="BE12" s="24"/>
      <c r="BF12" s="24"/>
      <c r="BG12" s="67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67"/>
      <c r="BT12" s="26">
        <v>0</v>
      </c>
      <c r="BU12" s="26">
        <f>BT12</f>
        <v>0</v>
      </c>
      <c r="BV12" s="24"/>
      <c r="BW12" s="24"/>
    </row>
    <row r="13" spans="1:75" s="2" customFormat="1" ht="11.25" customHeight="1">
      <c r="A13" s="22"/>
      <c r="B13" s="55"/>
      <c r="C13" s="24"/>
      <c r="D13" s="24"/>
      <c r="E13" s="24"/>
      <c r="F13" s="24"/>
      <c r="G13" s="24"/>
      <c r="H13" s="24"/>
      <c r="I13" s="24"/>
      <c r="J13" s="24"/>
      <c r="K13" s="67"/>
      <c r="L13" s="24"/>
      <c r="M13" s="24"/>
      <c r="N13" s="6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7"/>
      <c r="AA13" s="24"/>
      <c r="AB13" s="24"/>
      <c r="AC13" s="67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67"/>
      <c r="AP13" s="24"/>
      <c r="AQ13" s="24"/>
      <c r="AR13" s="67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67"/>
      <c r="BE13" s="24"/>
      <c r="BF13" s="24"/>
      <c r="BG13" s="67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67"/>
      <c r="BT13" s="24"/>
      <c r="BU13" s="24"/>
      <c r="BV13" s="24"/>
      <c r="BW13" s="24"/>
    </row>
    <row r="14" spans="1:75" ht="12.75">
      <c r="A14" s="47"/>
      <c r="B14" s="45" t="s">
        <v>74</v>
      </c>
      <c r="C14" s="41"/>
      <c r="D14" s="42"/>
      <c r="E14" s="42"/>
      <c r="F14" s="4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1"/>
      <c r="S14" s="42"/>
      <c r="T14" s="42"/>
      <c r="U14" s="4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1"/>
      <c r="AH14" s="42"/>
      <c r="AI14" s="42"/>
      <c r="AJ14" s="4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41"/>
      <c r="AW14" s="42"/>
      <c r="AX14" s="42"/>
      <c r="AY14" s="4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41"/>
      <c r="BL14" s="42"/>
      <c r="BM14" s="42"/>
      <c r="BN14" s="4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5">
      <c r="A15" s="23">
        <v>101</v>
      </c>
      <c r="B15" s="25" t="s">
        <v>75</v>
      </c>
      <c r="C15" s="26">
        <v>217596200</v>
      </c>
      <c r="D15" s="26">
        <v>0</v>
      </c>
      <c r="E15" s="26">
        <v>0</v>
      </c>
      <c r="F15" s="26">
        <v>2178870</v>
      </c>
      <c r="G15" s="26">
        <v>0</v>
      </c>
      <c r="H15" s="26">
        <v>0</v>
      </c>
      <c r="I15" s="26">
        <v>119386110</v>
      </c>
      <c r="J15" s="26">
        <v>0</v>
      </c>
      <c r="K15" s="26">
        <v>0</v>
      </c>
      <c r="L15" s="26">
        <v>92902820</v>
      </c>
      <c r="M15" s="26">
        <v>0</v>
      </c>
      <c r="N15" s="26">
        <v>0</v>
      </c>
      <c r="O15" s="26">
        <v>30675630</v>
      </c>
      <c r="P15" s="26">
        <v>0</v>
      </c>
      <c r="Q15" s="26">
        <v>0</v>
      </c>
      <c r="R15" s="26">
        <v>4013490</v>
      </c>
      <c r="S15" s="26">
        <v>0</v>
      </c>
      <c r="T15" s="26">
        <v>0</v>
      </c>
      <c r="U15" s="26">
        <v>1934130</v>
      </c>
      <c r="V15" s="26">
        <v>0</v>
      </c>
      <c r="W15" s="26">
        <v>0</v>
      </c>
      <c r="X15" s="26">
        <v>19919750</v>
      </c>
      <c r="Y15" s="26">
        <v>0</v>
      </c>
      <c r="Z15" s="26">
        <v>0</v>
      </c>
      <c r="AA15" s="26">
        <v>4069550</v>
      </c>
      <c r="AB15" s="26">
        <v>0</v>
      </c>
      <c r="AC15" s="26">
        <v>0</v>
      </c>
      <c r="AD15" s="26">
        <v>13167490</v>
      </c>
      <c r="AE15" s="26">
        <v>0</v>
      </c>
      <c r="AF15" s="26">
        <v>0</v>
      </c>
      <c r="AG15" s="26">
        <v>783310</v>
      </c>
      <c r="AH15" s="26">
        <v>0</v>
      </c>
      <c r="AI15" s="26">
        <v>0</v>
      </c>
      <c r="AJ15" s="26">
        <v>86034930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7112760</v>
      </c>
      <c r="AQ15" s="26">
        <v>0</v>
      </c>
      <c r="AR15" s="26">
        <v>0</v>
      </c>
      <c r="AS15" s="26">
        <v>9799220</v>
      </c>
      <c r="AT15" s="26">
        <v>0</v>
      </c>
      <c r="AU15" s="26">
        <v>0</v>
      </c>
      <c r="AV15" s="26">
        <v>241700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1107770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/>
      <c r="BU15" s="27">
        <f>+C15+F15+I15+L15+O15+R15+U15+X15+AA15+AD15+AG15+AJ15+AM15+AP15+AS15+AV15+AY15+BB15+BE15+BH15+BK15+BN15+BQ15</f>
        <v>610923730</v>
      </c>
      <c r="BV15" s="27">
        <f aca="true" t="shared" si="0" ref="BV15:BW24">+D15+G15+J15+M15+P15+S15+V15+Y15+AB15+AE15+AH15+AK15+AN15+AQ15+AT15+AW15+AZ15+BC15+BF15+BI15+BL15+BO15+BR15</f>
        <v>0</v>
      </c>
      <c r="BW15" s="27">
        <f t="shared" si="0"/>
        <v>0</v>
      </c>
    </row>
    <row r="16" spans="1:75" ht="15">
      <c r="A16" s="23">
        <f>A15+1</f>
        <v>102</v>
      </c>
      <c r="B16" s="25" t="s">
        <v>76</v>
      </c>
      <c r="C16" s="26">
        <v>17352320</v>
      </c>
      <c r="D16" s="26">
        <v>0</v>
      </c>
      <c r="E16" s="26">
        <v>0</v>
      </c>
      <c r="F16" s="26">
        <v>169870</v>
      </c>
      <c r="G16" s="26">
        <v>0</v>
      </c>
      <c r="H16" s="26">
        <v>0</v>
      </c>
      <c r="I16" s="26">
        <v>9241110</v>
      </c>
      <c r="J16" s="26">
        <v>0</v>
      </c>
      <c r="K16" s="26">
        <v>0</v>
      </c>
      <c r="L16" s="26">
        <v>7461820</v>
      </c>
      <c r="M16" s="26">
        <v>0</v>
      </c>
      <c r="N16" s="26">
        <v>0</v>
      </c>
      <c r="O16" s="26">
        <v>1855760</v>
      </c>
      <c r="P16" s="26">
        <v>0</v>
      </c>
      <c r="Q16" s="26">
        <v>0</v>
      </c>
      <c r="R16" s="26">
        <v>316630</v>
      </c>
      <c r="S16" s="26">
        <v>0</v>
      </c>
      <c r="T16" s="26">
        <v>0</v>
      </c>
      <c r="U16" s="26">
        <v>154670</v>
      </c>
      <c r="V16" s="26">
        <v>0</v>
      </c>
      <c r="W16" s="26">
        <v>0</v>
      </c>
      <c r="X16" s="26">
        <v>2887020</v>
      </c>
      <c r="Y16" s="26">
        <v>0</v>
      </c>
      <c r="Z16" s="26">
        <v>0</v>
      </c>
      <c r="AA16" s="26">
        <v>320860</v>
      </c>
      <c r="AB16" s="26">
        <v>0</v>
      </c>
      <c r="AC16" s="26">
        <v>0</v>
      </c>
      <c r="AD16" s="26">
        <v>1044470</v>
      </c>
      <c r="AE16" s="26">
        <v>0</v>
      </c>
      <c r="AF16" s="26">
        <v>0</v>
      </c>
      <c r="AG16" s="26">
        <v>61840</v>
      </c>
      <c r="AH16" s="26">
        <v>0</v>
      </c>
      <c r="AI16" s="26">
        <v>0</v>
      </c>
      <c r="AJ16" s="26">
        <v>3106970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560150</v>
      </c>
      <c r="AQ16" s="26">
        <v>0</v>
      </c>
      <c r="AR16" s="26">
        <v>0</v>
      </c>
      <c r="AS16" s="26">
        <v>789450</v>
      </c>
      <c r="AT16" s="26">
        <v>0</v>
      </c>
      <c r="AU16" s="26">
        <v>0</v>
      </c>
      <c r="AV16" s="26">
        <v>17370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104580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/>
      <c r="BU16" s="27">
        <f aca="true" t="shared" si="1" ref="BU16:BU24">+C16+F16+I16+L16+O16+R16+U16+X16+AA16+AD16+AG16+AJ16+AM16+AP16+AS16+AV16+AY16+BB16+BE16+BH16+BK16+BN16+BQ16</f>
        <v>45444890</v>
      </c>
      <c r="BV16" s="27">
        <f t="shared" si="0"/>
        <v>0</v>
      </c>
      <c r="BW16" s="27">
        <f t="shared" si="0"/>
        <v>0</v>
      </c>
    </row>
    <row r="17" spans="1:75" ht="15">
      <c r="A17" s="23">
        <f aca="true" t="shared" si="2" ref="A17:A24">A16+1</f>
        <v>103</v>
      </c>
      <c r="B17" s="25" t="s">
        <v>77</v>
      </c>
      <c r="C17" s="26">
        <v>74238670</v>
      </c>
      <c r="D17" s="26">
        <v>0</v>
      </c>
      <c r="E17" s="26">
        <v>0</v>
      </c>
      <c r="F17" s="26">
        <v>62040</v>
      </c>
      <c r="G17" s="26">
        <v>0</v>
      </c>
      <c r="H17" s="26">
        <v>0</v>
      </c>
      <c r="I17" s="26">
        <v>48281670</v>
      </c>
      <c r="J17" s="26">
        <v>0</v>
      </c>
      <c r="K17" s="26">
        <v>0</v>
      </c>
      <c r="L17" s="26">
        <v>109503260</v>
      </c>
      <c r="M17" s="26">
        <v>0</v>
      </c>
      <c r="N17" s="26">
        <v>0</v>
      </c>
      <c r="O17" s="26">
        <v>38455100</v>
      </c>
      <c r="P17" s="26">
        <v>0</v>
      </c>
      <c r="Q17" s="26">
        <v>0</v>
      </c>
      <c r="R17" s="26">
        <v>11597590</v>
      </c>
      <c r="S17" s="26">
        <v>0</v>
      </c>
      <c r="T17" s="26">
        <v>0</v>
      </c>
      <c r="U17" s="26">
        <v>1868150</v>
      </c>
      <c r="V17" s="26">
        <v>0</v>
      </c>
      <c r="W17" s="26">
        <v>0</v>
      </c>
      <c r="X17" s="26">
        <v>53943900</v>
      </c>
      <c r="Y17" s="26">
        <v>0</v>
      </c>
      <c r="Z17" s="26">
        <v>0</v>
      </c>
      <c r="AA17" s="26">
        <v>340678070</v>
      </c>
      <c r="AB17" s="26">
        <v>0</v>
      </c>
      <c r="AC17" s="26">
        <v>0</v>
      </c>
      <c r="AD17" s="26">
        <v>764726310</v>
      </c>
      <c r="AE17" s="26">
        <v>0</v>
      </c>
      <c r="AF17" s="26">
        <v>0</v>
      </c>
      <c r="AG17" s="26">
        <v>1471410</v>
      </c>
      <c r="AH17" s="26">
        <v>0</v>
      </c>
      <c r="AI17" s="26">
        <v>0</v>
      </c>
      <c r="AJ17" s="26">
        <v>321413310</v>
      </c>
      <c r="AK17" s="26">
        <v>0</v>
      </c>
      <c r="AL17" s="26">
        <v>0</v>
      </c>
      <c r="AM17" s="26">
        <v>1713000</v>
      </c>
      <c r="AN17" s="26">
        <v>0</v>
      </c>
      <c r="AO17" s="26">
        <v>0</v>
      </c>
      <c r="AP17" s="26">
        <v>5997620</v>
      </c>
      <c r="AQ17" s="26">
        <v>0</v>
      </c>
      <c r="AR17" s="26">
        <v>0</v>
      </c>
      <c r="AS17" s="26">
        <v>12449280</v>
      </c>
      <c r="AT17" s="26">
        <v>0</v>
      </c>
      <c r="AU17" s="26">
        <v>0</v>
      </c>
      <c r="AV17" s="26">
        <v>138770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4457390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/>
      <c r="BU17" s="27">
        <f t="shared" si="1"/>
        <v>1790995540</v>
      </c>
      <c r="BV17" s="27">
        <f t="shared" si="0"/>
        <v>0</v>
      </c>
      <c r="BW17" s="27">
        <f t="shared" si="0"/>
        <v>0</v>
      </c>
    </row>
    <row r="18" spans="1:75" ht="15">
      <c r="A18" s="23">
        <f t="shared" si="2"/>
        <v>104</v>
      </c>
      <c r="B18" s="25" t="s">
        <v>23</v>
      </c>
      <c r="C18" s="26">
        <v>8341900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26195910</v>
      </c>
      <c r="M18" s="26">
        <v>0</v>
      </c>
      <c r="N18" s="26">
        <v>0</v>
      </c>
      <c r="O18" s="26">
        <v>15136200</v>
      </c>
      <c r="P18" s="26">
        <v>0</v>
      </c>
      <c r="Q18" s="26">
        <v>0</v>
      </c>
      <c r="R18" s="26">
        <v>3129930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37564370</v>
      </c>
      <c r="Y18" s="26">
        <v>0</v>
      </c>
      <c r="Z18" s="26">
        <v>0</v>
      </c>
      <c r="AA18" s="26">
        <v>3389000</v>
      </c>
      <c r="AB18" s="26">
        <v>0</v>
      </c>
      <c r="AC18" s="26">
        <v>0</v>
      </c>
      <c r="AD18" s="26">
        <v>339050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32857550</v>
      </c>
      <c r="AK18" s="26">
        <v>0</v>
      </c>
      <c r="AL18" s="26">
        <v>0</v>
      </c>
      <c r="AM18" s="26">
        <v>60000</v>
      </c>
      <c r="AN18" s="26">
        <v>0</v>
      </c>
      <c r="AO18" s="26">
        <v>0</v>
      </c>
      <c r="AP18" s="26">
        <v>4610540</v>
      </c>
      <c r="AQ18" s="26">
        <v>0</v>
      </c>
      <c r="AR18" s="26">
        <v>0</v>
      </c>
      <c r="AS18" s="26">
        <v>1183000</v>
      </c>
      <c r="AT18" s="26">
        <v>0</v>
      </c>
      <c r="AU18" s="26">
        <v>0</v>
      </c>
      <c r="AV18" s="26">
        <v>10000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35000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/>
      <c r="BU18" s="27">
        <f t="shared" si="1"/>
        <v>132852450</v>
      </c>
      <c r="BV18" s="27">
        <f t="shared" si="0"/>
        <v>0</v>
      </c>
      <c r="BW18" s="27">
        <f t="shared" si="0"/>
        <v>0</v>
      </c>
    </row>
    <row r="19" spans="1:75" ht="15">
      <c r="A19" s="23">
        <f t="shared" si="2"/>
        <v>105</v>
      </c>
      <c r="B19" s="25" t="s">
        <v>78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/>
      <c r="BU19" s="27">
        <f t="shared" si="1"/>
        <v>0</v>
      </c>
      <c r="BV19" s="27">
        <f t="shared" si="0"/>
        <v>0</v>
      </c>
      <c r="BW19" s="27">
        <f t="shared" si="0"/>
        <v>0</v>
      </c>
    </row>
    <row r="20" spans="1:75" ht="15">
      <c r="A20" s="23">
        <f t="shared" si="2"/>
        <v>106</v>
      </c>
      <c r="B20" s="25" t="s">
        <v>79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/>
      <c r="BU20" s="27">
        <f t="shared" si="1"/>
        <v>0</v>
      </c>
      <c r="BV20" s="27">
        <f t="shared" si="0"/>
        <v>0</v>
      </c>
      <c r="BW20" s="27">
        <f t="shared" si="0"/>
        <v>0</v>
      </c>
    </row>
    <row r="21" spans="1:75" ht="15">
      <c r="A21" s="23">
        <f t="shared" si="2"/>
        <v>107</v>
      </c>
      <c r="B21" s="25" t="s">
        <v>80</v>
      </c>
      <c r="C21" s="26">
        <v>15138860</v>
      </c>
      <c r="D21" s="26">
        <v>0</v>
      </c>
      <c r="E21" s="26">
        <v>0</v>
      </c>
      <c r="F21" s="26">
        <v>184970</v>
      </c>
      <c r="G21" s="26">
        <v>0</v>
      </c>
      <c r="H21" s="26">
        <v>0</v>
      </c>
      <c r="I21" s="26">
        <v>674240</v>
      </c>
      <c r="J21" s="26">
        <v>0</v>
      </c>
      <c r="K21" s="26">
        <v>0</v>
      </c>
      <c r="L21" s="26">
        <v>9464720</v>
      </c>
      <c r="M21" s="26">
        <v>0</v>
      </c>
      <c r="N21" s="26">
        <v>0</v>
      </c>
      <c r="O21" s="26">
        <v>9520890</v>
      </c>
      <c r="P21" s="26">
        <v>0</v>
      </c>
      <c r="Q21" s="26">
        <v>0</v>
      </c>
      <c r="R21" s="26">
        <v>1522200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7378570</v>
      </c>
      <c r="Y21" s="26">
        <v>0</v>
      </c>
      <c r="Z21" s="26">
        <v>0</v>
      </c>
      <c r="AA21" s="26">
        <v>6837590</v>
      </c>
      <c r="AB21" s="26">
        <v>0</v>
      </c>
      <c r="AC21" s="26">
        <v>0</v>
      </c>
      <c r="AD21" s="26">
        <v>69969860</v>
      </c>
      <c r="AE21" s="26">
        <v>0</v>
      </c>
      <c r="AF21" s="26">
        <v>0</v>
      </c>
      <c r="AG21" s="26">
        <v>34390</v>
      </c>
      <c r="AH21" s="26">
        <v>0</v>
      </c>
      <c r="AI21" s="26">
        <v>0</v>
      </c>
      <c r="AJ21" s="26">
        <v>4841110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175750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/>
      <c r="BU21" s="27">
        <f t="shared" si="1"/>
        <v>125743150</v>
      </c>
      <c r="BV21" s="27">
        <f t="shared" si="0"/>
        <v>0</v>
      </c>
      <c r="BW21" s="27">
        <f t="shared" si="0"/>
        <v>0</v>
      </c>
    </row>
    <row r="22" spans="1:75" ht="15">
      <c r="A22" s="23">
        <f t="shared" si="2"/>
        <v>108</v>
      </c>
      <c r="B22" s="25" t="s">
        <v>81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/>
      <c r="BU22" s="27">
        <f t="shared" si="1"/>
        <v>0</v>
      </c>
      <c r="BV22" s="27">
        <f t="shared" si="0"/>
        <v>0</v>
      </c>
      <c r="BW22" s="27">
        <f t="shared" si="0"/>
        <v>0</v>
      </c>
    </row>
    <row r="23" spans="1:75" ht="15">
      <c r="A23" s="23">
        <f t="shared" si="2"/>
        <v>109</v>
      </c>
      <c r="B23" s="25" t="s">
        <v>82</v>
      </c>
      <c r="C23" s="26">
        <v>5217990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329500</v>
      </c>
      <c r="J23" s="26">
        <v>0</v>
      </c>
      <c r="K23" s="26">
        <v>0</v>
      </c>
      <c r="L23" s="26">
        <v>159850</v>
      </c>
      <c r="M23" s="26">
        <v>0</v>
      </c>
      <c r="N23" s="26">
        <v>0</v>
      </c>
      <c r="O23" s="26">
        <v>174300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278500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72000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272030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20000</v>
      </c>
      <c r="AQ23" s="26">
        <v>0</v>
      </c>
      <c r="AR23" s="26">
        <v>0</v>
      </c>
      <c r="AS23" s="26">
        <v>6000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/>
      <c r="BU23" s="27">
        <f t="shared" si="1"/>
        <v>6530170</v>
      </c>
      <c r="BV23" s="27">
        <f t="shared" si="0"/>
        <v>0</v>
      </c>
      <c r="BW23" s="27">
        <f t="shared" si="0"/>
        <v>0</v>
      </c>
    </row>
    <row r="24" spans="1:75" ht="15">
      <c r="A24" s="23">
        <f t="shared" si="2"/>
        <v>110</v>
      </c>
      <c r="B24" s="25" t="s">
        <v>83</v>
      </c>
      <c r="C24" s="26">
        <v>33651930</v>
      </c>
      <c r="D24" s="26">
        <v>20500000</v>
      </c>
      <c r="E24" s="26">
        <v>0</v>
      </c>
      <c r="F24" s="26">
        <v>0</v>
      </c>
      <c r="G24" s="26">
        <v>0</v>
      </c>
      <c r="H24" s="26">
        <v>0</v>
      </c>
      <c r="I24" s="26">
        <v>364560</v>
      </c>
      <c r="J24" s="26">
        <v>0</v>
      </c>
      <c r="K24" s="26">
        <v>0</v>
      </c>
      <c r="L24" s="26">
        <v>25000</v>
      </c>
      <c r="M24" s="26">
        <v>0</v>
      </c>
      <c r="N24" s="26">
        <v>0</v>
      </c>
      <c r="O24" s="26">
        <v>460000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50000</v>
      </c>
      <c r="Y24" s="26">
        <v>0</v>
      </c>
      <c r="Z24" s="26">
        <v>0</v>
      </c>
      <c r="AA24" s="26">
        <v>25000</v>
      </c>
      <c r="AB24" s="26">
        <v>0</v>
      </c>
      <c r="AC24" s="26">
        <v>0</v>
      </c>
      <c r="AD24" s="26">
        <v>30000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10000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376517610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/>
      <c r="BU24" s="27">
        <f t="shared" si="1"/>
        <v>411134100</v>
      </c>
      <c r="BV24" s="27">
        <f t="shared" si="0"/>
        <v>20500000</v>
      </c>
      <c r="BW24" s="27">
        <f t="shared" si="0"/>
        <v>0</v>
      </c>
    </row>
    <row r="25" spans="1:75" s="30" customFormat="1" ht="15.75" thickBot="1">
      <c r="A25" s="68">
        <v>100</v>
      </c>
      <c r="B25" s="28" t="s">
        <v>84</v>
      </c>
      <c r="C25" s="29">
        <f aca="true" t="shared" si="3" ref="C25:BN25">SUM(C15:C24)</f>
        <v>371537870</v>
      </c>
      <c r="D25" s="29">
        <f t="shared" si="3"/>
        <v>20500000</v>
      </c>
      <c r="E25" s="29">
        <f t="shared" si="3"/>
        <v>0</v>
      </c>
      <c r="F25" s="29">
        <f t="shared" si="3"/>
        <v>2595750</v>
      </c>
      <c r="G25" s="29">
        <f t="shared" si="3"/>
        <v>0</v>
      </c>
      <c r="H25" s="29">
        <f t="shared" si="3"/>
        <v>0</v>
      </c>
      <c r="I25" s="29">
        <f t="shared" si="3"/>
        <v>178277190</v>
      </c>
      <c r="J25" s="29">
        <f t="shared" si="3"/>
        <v>0</v>
      </c>
      <c r="K25" s="29">
        <f t="shared" si="3"/>
        <v>0</v>
      </c>
      <c r="L25" s="29">
        <f t="shared" si="3"/>
        <v>245713380</v>
      </c>
      <c r="M25" s="29">
        <f t="shared" si="3"/>
        <v>0</v>
      </c>
      <c r="N25" s="29">
        <f t="shared" si="3"/>
        <v>0</v>
      </c>
      <c r="O25" s="29">
        <f t="shared" si="3"/>
        <v>96277880</v>
      </c>
      <c r="P25" s="29">
        <f t="shared" si="3"/>
        <v>0</v>
      </c>
      <c r="Q25" s="29">
        <f t="shared" si="3"/>
        <v>0</v>
      </c>
      <c r="R25" s="29">
        <f t="shared" si="3"/>
        <v>20579840</v>
      </c>
      <c r="S25" s="29">
        <f t="shared" si="3"/>
        <v>0</v>
      </c>
      <c r="T25" s="29">
        <f t="shared" si="3"/>
        <v>0</v>
      </c>
      <c r="U25" s="29">
        <f t="shared" si="3"/>
        <v>3956950</v>
      </c>
      <c r="V25" s="29">
        <f t="shared" si="3"/>
        <v>0</v>
      </c>
      <c r="W25" s="29">
        <f t="shared" si="3"/>
        <v>0</v>
      </c>
      <c r="X25" s="29">
        <f t="shared" si="3"/>
        <v>122022110</v>
      </c>
      <c r="Y25" s="29">
        <f t="shared" si="3"/>
        <v>0</v>
      </c>
      <c r="Z25" s="29">
        <f t="shared" si="3"/>
        <v>0</v>
      </c>
      <c r="AA25" s="29">
        <f t="shared" si="3"/>
        <v>355320070</v>
      </c>
      <c r="AB25" s="29">
        <f t="shared" si="3"/>
        <v>0</v>
      </c>
      <c r="AC25" s="29">
        <f t="shared" si="3"/>
        <v>0</v>
      </c>
      <c r="AD25" s="29">
        <f t="shared" si="3"/>
        <v>849349180</v>
      </c>
      <c r="AE25" s="29">
        <f t="shared" si="3"/>
        <v>0</v>
      </c>
      <c r="AF25" s="29">
        <f t="shared" si="3"/>
        <v>0</v>
      </c>
      <c r="AG25" s="29">
        <f t="shared" si="3"/>
        <v>2350950</v>
      </c>
      <c r="AH25" s="29">
        <f t="shared" si="3"/>
        <v>0</v>
      </c>
      <c r="AI25" s="29">
        <f t="shared" si="3"/>
        <v>0</v>
      </c>
      <c r="AJ25" s="29">
        <f t="shared" si="3"/>
        <v>448525900</v>
      </c>
      <c r="AK25" s="29">
        <f t="shared" si="3"/>
        <v>0</v>
      </c>
      <c r="AL25" s="29">
        <f t="shared" si="3"/>
        <v>0</v>
      </c>
      <c r="AM25" s="29">
        <f t="shared" si="3"/>
        <v>1783000</v>
      </c>
      <c r="AN25" s="29">
        <f t="shared" si="3"/>
        <v>0</v>
      </c>
      <c r="AO25" s="29">
        <f t="shared" si="3"/>
        <v>0</v>
      </c>
      <c r="AP25" s="29">
        <f t="shared" si="3"/>
        <v>18476820</v>
      </c>
      <c r="AQ25" s="29">
        <f t="shared" si="3"/>
        <v>0</v>
      </c>
      <c r="AR25" s="29">
        <f t="shared" si="3"/>
        <v>0</v>
      </c>
      <c r="AS25" s="29">
        <f t="shared" si="3"/>
        <v>24226950</v>
      </c>
      <c r="AT25" s="29">
        <f t="shared" si="3"/>
        <v>0</v>
      </c>
      <c r="AU25" s="29">
        <f t="shared" si="3"/>
        <v>0</v>
      </c>
      <c r="AV25" s="29">
        <f t="shared" si="3"/>
        <v>407840</v>
      </c>
      <c r="AW25" s="29">
        <f t="shared" si="3"/>
        <v>0</v>
      </c>
      <c r="AX25" s="29">
        <f t="shared" si="3"/>
        <v>0</v>
      </c>
      <c r="AY25" s="29">
        <f t="shared" si="3"/>
        <v>0</v>
      </c>
      <c r="AZ25" s="29">
        <f t="shared" si="3"/>
        <v>0</v>
      </c>
      <c r="BA25" s="29">
        <f t="shared" si="3"/>
        <v>0</v>
      </c>
      <c r="BB25" s="29">
        <f t="shared" si="3"/>
        <v>0</v>
      </c>
      <c r="BC25" s="29">
        <f t="shared" si="3"/>
        <v>0</v>
      </c>
      <c r="BD25" s="29">
        <f t="shared" si="3"/>
        <v>0</v>
      </c>
      <c r="BE25" s="29">
        <f t="shared" si="3"/>
        <v>5704740</v>
      </c>
      <c r="BF25" s="29">
        <f t="shared" si="3"/>
        <v>0</v>
      </c>
      <c r="BG25" s="29">
        <f t="shared" si="3"/>
        <v>0</v>
      </c>
      <c r="BH25" s="29">
        <f t="shared" si="3"/>
        <v>376517610</v>
      </c>
      <c r="BI25" s="29">
        <f t="shared" si="3"/>
        <v>0</v>
      </c>
      <c r="BJ25" s="29">
        <f t="shared" si="3"/>
        <v>0</v>
      </c>
      <c r="BK25" s="29">
        <f t="shared" si="3"/>
        <v>0</v>
      </c>
      <c r="BL25" s="29">
        <f t="shared" si="3"/>
        <v>0</v>
      </c>
      <c r="BM25" s="29">
        <f t="shared" si="3"/>
        <v>0</v>
      </c>
      <c r="BN25" s="29">
        <f t="shared" si="3"/>
        <v>0</v>
      </c>
      <c r="BO25" s="29">
        <f aca="true" t="shared" si="4" ref="BO25:BW25">SUM(BO15:BO24)</f>
        <v>0</v>
      </c>
      <c r="BP25" s="29">
        <f t="shared" si="4"/>
        <v>0</v>
      </c>
      <c r="BQ25" s="29">
        <f t="shared" si="4"/>
        <v>0</v>
      </c>
      <c r="BR25" s="29">
        <f t="shared" si="4"/>
        <v>0</v>
      </c>
      <c r="BS25" s="29">
        <f t="shared" si="4"/>
        <v>0</v>
      </c>
      <c r="BT25" s="29"/>
      <c r="BU25" s="29">
        <f t="shared" si="4"/>
        <v>3123624030</v>
      </c>
      <c r="BV25" s="29">
        <f t="shared" si="4"/>
        <v>20500000</v>
      </c>
      <c r="BW25" s="29">
        <f t="shared" si="4"/>
        <v>0</v>
      </c>
    </row>
    <row r="26" spans="1:75" ht="13.5" thickTop="1">
      <c r="A26" s="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</row>
    <row r="27" spans="1:75" ht="12.75">
      <c r="A27" s="47"/>
      <c r="B27" s="45" t="s">
        <v>85</v>
      </c>
      <c r="C27" s="41"/>
      <c r="D27" s="42"/>
      <c r="E27" s="42"/>
      <c r="F27" s="4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1"/>
      <c r="S27" s="42"/>
      <c r="T27" s="42"/>
      <c r="U27" s="4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1"/>
      <c r="AH27" s="42"/>
      <c r="AI27" s="42"/>
      <c r="AJ27" s="4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41"/>
      <c r="AW27" s="42"/>
      <c r="AX27" s="42"/>
      <c r="AY27" s="4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41"/>
      <c r="BL27" s="42"/>
      <c r="BM27" s="42"/>
      <c r="BN27" s="4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15">
      <c r="A28" s="23">
        <v>201</v>
      </c>
      <c r="B28" s="25" t="s">
        <v>86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/>
      <c r="BU28" s="27">
        <f>+C28+F28+I28+L28+O28+R28+U28+X28+AA28+AD28+AG28+AJ28+AM28+AP28+AS28+AV28+AY28+BB28+BE28+BH28+BK28+BN28+BQ28</f>
        <v>0</v>
      </c>
      <c r="BV28" s="27">
        <f aca="true" t="shared" si="5" ref="BV28:BW32">+D28+G28+J28+M28+P28+S28+V28+Y28+AB28+AE28+AH28+AK28+AN28+AQ28+AT28+AW28+AZ28+BC28+BF28+BI28+BL28+BO28+BR28</f>
        <v>0</v>
      </c>
      <c r="BW28" s="27">
        <f t="shared" si="5"/>
        <v>0</v>
      </c>
    </row>
    <row r="29" spans="1:75" ht="15">
      <c r="A29" s="23">
        <f>A28+1</f>
        <v>202</v>
      </c>
      <c r="B29" s="25" t="s">
        <v>87</v>
      </c>
      <c r="C29" s="26">
        <v>112827444.41</v>
      </c>
      <c r="D29" s="26">
        <v>0</v>
      </c>
      <c r="E29" s="26">
        <v>0</v>
      </c>
      <c r="F29" s="26">
        <v>5000000</v>
      </c>
      <c r="G29" s="26">
        <v>0</v>
      </c>
      <c r="H29" s="26">
        <v>0</v>
      </c>
      <c r="I29" s="26">
        <v>6470000</v>
      </c>
      <c r="J29" s="26">
        <v>0</v>
      </c>
      <c r="K29" s="26">
        <v>0</v>
      </c>
      <c r="L29" s="26">
        <v>76009604.29</v>
      </c>
      <c r="M29" s="26">
        <v>0</v>
      </c>
      <c r="N29" s="26">
        <v>0</v>
      </c>
      <c r="O29" s="26">
        <v>39057056.98</v>
      </c>
      <c r="P29" s="26">
        <v>0</v>
      </c>
      <c r="Q29" s="26">
        <v>0</v>
      </c>
      <c r="R29" s="26">
        <v>27516032.12</v>
      </c>
      <c r="S29" s="26">
        <v>0</v>
      </c>
      <c r="T29" s="26">
        <v>0</v>
      </c>
      <c r="U29" s="26">
        <v>730000</v>
      </c>
      <c r="V29" s="26">
        <v>0</v>
      </c>
      <c r="W29" s="26">
        <v>0</v>
      </c>
      <c r="X29" s="26">
        <v>239413856.04</v>
      </c>
      <c r="Y29" s="26">
        <v>0</v>
      </c>
      <c r="Z29" s="26">
        <v>0</v>
      </c>
      <c r="AA29" s="26">
        <v>117025434.13</v>
      </c>
      <c r="AB29" s="26">
        <v>0</v>
      </c>
      <c r="AC29" s="26">
        <v>0</v>
      </c>
      <c r="AD29" s="26">
        <v>524379230.8</v>
      </c>
      <c r="AE29" s="26">
        <v>0</v>
      </c>
      <c r="AF29" s="26">
        <v>0</v>
      </c>
      <c r="AG29" s="26">
        <v>2880000</v>
      </c>
      <c r="AH29" s="26">
        <v>0</v>
      </c>
      <c r="AI29" s="26">
        <v>0</v>
      </c>
      <c r="AJ29" s="26">
        <v>37198228.4</v>
      </c>
      <c r="AK29" s="26">
        <v>0</v>
      </c>
      <c r="AL29" s="26">
        <v>0</v>
      </c>
      <c r="AM29" s="26">
        <v>205000</v>
      </c>
      <c r="AN29" s="26">
        <v>0</v>
      </c>
      <c r="AO29" s="26">
        <v>0</v>
      </c>
      <c r="AP29" s="26">
        <v>1815000</v>
      </c>
      <c r="AQ29" s="26">
        <v>0</v>
      </c>
      <c r="AR29" s="26">
        <v>0</v>
      </c>
      <c r="AS29" s="26">
        <v>50000</v>
      </c>
      <c r="AT29" s="26">
        <v>0</v>
      </c>
      <c r="AU29" s="26">
        <v>0</v>
      </c>
      <c r="AV29" s="26">
        <v>1000000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/>
      <c r="BU29" s="27">
        <f>+C29+F29+I29+L29+O29+R29+U29+X29+AA29+AD29+AG29+AJ29+AM29+AP29+AS29+AV29+AY29+BB29+BE29+BH29+BK29+BN29+BQ29</f>
        <v>1191576887.17</v>
      </c>
      <c r="BV29" s="27">
        <f t="shared" si="5"/>
        <v>0</v>
      </c>
      <c r="BW29" s="27">
        <f t="shared" si="5"/>
        <v>0</v>
      </c>
    </row>
    <row r="30" spans="1:75" ht="15">
      <c r="A30" s="23">
        <f>A29+1</f>
        <v>203</v>
      </c>
      <c r="B30" s="25" t="s">
        <v>88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600000</v>
      </c>
      <c r="J30" s="26">
        <v>0</v>
      </c>
      <c r="K30" s="26">
        <v>0</v>
      </c>
      <c r="L30" s="26">
        <v>500000</v>
      </c>
      <c r="M30" s="26">
        <v>0</v>
      </c>
      <c r="N30" s="26">
        <v>0</v>
      </c>
      <c r="O30" s="26">
        <v>10230000</v>
      </c>
      <c r="P30" s="26">
        <v>0</v>
      </c>
      <c r="Q30" s="26">
        <v>0</v>
      </c>
      <c r="R30" s="26">
        <v>5200000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6236625</v>
      </c>
      <c r="Y30" s="26">
        <v>0</v>
      </c>
      <c r="Z30" s="26">
        <v>0</v>
      </c>
      <c r="AA30" s="26">
        <v>16470000</v>
      </c>
      <c r="AB30" s="26">
        <v>0</v>
      </c>
      <c r="AC30" s="26">
        <v>0</v>
      </c>
      <c r="AD30" s="26">
        <v>26050000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8625000</v>
      </c>
      <c r="AQ30" s="26">
        <v>0</v>
      </c>
      <c r="AR30" s="26">
        <v>0</v>
      </c>
      <c r="AS30" s="26">
        <v>137500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/>
      <c r="BU30" s="27">
        <f>+C30+F30+I30+L30+O30+R30+U30+X30+AA30+AD30+AG30+AJ30+AM30+AP30+AS30+AV30+AY30+BB30+BE30+BH30+BK30+BN30+BQ30</f>
        <v>74049125</v>
      </c>
      <c r="BV30" s="27">
        <f t="shared" si="5"/>
        <v>0</v>
      </c>
      <c r="BW30" s="27">
        <f t="shared" si="5"/>
        <v>0</v>
      </c>
    </row>
    <row r="31" spans="1:75" ht="15">
      <c r="A31" s="23">
        <f>A30+1</f>
        <v>204</v>
      </c>
      <c r="B31" s="25" t="s">
        <v>89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/>
      <c r="BU31" s="27">
        <f>+C31+F31+I31+L31+O31+R31+U31+X31+AA31+AD31+AG31+AJ31+AM31+AP31+AS31+AV31+AY31+BB31+BE31+BH31+BK31+BN31+BQ31</f>
        <v>0</v>
      </c>
      <c r="BV31" s="27">
        <f t="shared" si="5"/>
        <v>0</v>
      </c>
      <c r="BW31" s="27">
        <f t="shared" si="5"/>
        <v>0</v>
      </c>
    </row>
    <row r="32" spans="1:75" ht="15">
      <c r="A32" s="23">
        <f>A31+1</f>
        <v>205</v>
      </c>
      <c r="B32" s="25" t="s">
        <v>90</v>
      </c>
      <c r="C32" s="26">
        <v>70747357.62</v>
      </c>
      <c r="D32" s="26">
        <v>64747357.62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161627943.06</v>
      </c>
      <c r="M32" s="26">
        <v>161627943.06</v>
      </c>
      <c r="N32" s="26">
        <v>0</v>
      </c>
      <c r="O32" s="26">
        <v>46487246.58</v>
      </c>
      <c r="P32" s="26">
        <v>46487246.58</v>
      </c>
      <c r="Q32" s="26">
        <v>0</v>
      </c>
      <c r="R32" s="26">
        <v>9902057.03</v>
      </c>
      <c r="S32" s="26">
        <v>9902057.03</v>
      </c>
      <c r="T32" s="26">
        <v>0</v>
      </c>
      <c r="U32" s="26">
        <v>0</v>
      </c>
      <c r="V32" s="26">
        <v>0</v>
      </c>
      <c r="W32" s="26">
        <v>0</v>
      </c>
      <c r="X32" s="26">
        <v>129679319.76</v>
      </c>
      <c r="Y32" s="26">
        <v>118809319.76</v>
      </c>
      <c r="Z32" s="26">
        <v>0</v>
      </c>
      <c r="AA32" s="26">
        <v>213526196.35</v>
      </c>
      <c r="AB32" s="26">
        <v>213526196.35</v>
      </c>
      <c r="AC32" s="26">
        <v>0</v>
      </c>
      <c r="AD32" s="26">
        <v>1257233529.6</v>
      </c>
      <c r="AE32" s="26">
        <v>1257233529.6</v>
      </c>
      <c r="AF32" s="26">
        <v>0</v>
      </c>
      <c r="AG32" s="26">
        <v>0</v>
      </c>
      <c r="AH32" s="26">
        <v>0</v>
      </c>
      <c r="AI32" s="26">
        <v>0</v>
      </c>
      <c r="AJ32" s="26">
        <v>46114124</v>
      </c>
      <c r="AK32" s="26">
        <v>46114124</v>
      </c>
      <c r="AL32" s="26">
        <v>0</v>
      </c>
      <c r="AM32" s="26">
        <v>0</v>
      </c>
      <c r="AN32" s="26">
        <v>0</v>
      </c>
      <c r="AO32" s="26">
        <v>0</v>
      </c>
      <c r="AP32" s="26">
        <v>1874900</v>
      </c>
      <c r="AQ32" s="26">
        <v>1874900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/>
      <c r="BU32" s="27">
        <f>+C32+F32+I32+L32+O32+R32+U32+X32+AA32+AD32+AG32+AJ32+AM32+AP32+AS32+AV32+AY32+BB32+BE32+BH32+BK32+BN32+BQ32</f>
        <v>1937192674</v>
      </c>
      <c r="BV32" s="27">
        <f t="shared" si="5"/>
        <v>1920322674</v>
      </c>
      <c r="BW32" s="27">
        <f t="shared" si="5"/>
        <v>0</v>
      </c>
    </row>
    <row r="33" spans="1:75" s="30" customFormat="1" ht="15.75" thickBot="1">
      <c r="A33" s="68">
        <v>200</v>
      </c>
      <c r="B33" s="28" t="s">
        <v>91</v>
      </c>
      <c r="C33" s="29">
        <f aca="true" t="shared" si="6" ref="C33:BN33">SUM(C28:C32)</f>
        <v>183574802.03</v>
      </c>
      <c r="D33" s="29">
        <f t="shared" si="6"/>
        <v>64747357.62</v>
      </c>
      <c r="E33" s="29">
        <f t="shared" si="6"/>
        <v>0</v>
      </c>
      <c r="F33" s="29">
        <f t="shared" si="6"/>
        <v>5000000</v>
      </c>
      <c r="G33" s="29">
        <f t="shared" si="6"/>
        <v>0</v>
      </c>
      <c r="H33" s="29">
        <f t="shared" si="6"/>
        <v>0</v>
      </c>
      <c r="I33" s="29">
        <f t="shared" si="6"/>
        <v>7070000</v>
      </c>
      <c r="J33" s="29">
        <f t="shared" si="6"/>
        <v>0</v>
      </c>
      <c r="K33" s="29">
        <f t="shared" si="6"/>
        <v>0</v>
      </c>
      <c r="L33" s="29">
        <f t="shared" si="6"/>
        <v>238137547.35000002</v>
      </c>
      <c r="M33" s="29">
        <f t="shared" si="6"/>
        <v>161627943.06</v>
      </c>
      <c r="N33" s="29">
        <f t="shared" si="6"/>
        <v>0</v>
      </c>
      <c r="O33" s="29">
        <f t="shared" si="6"/>
        <v>95774303.56</v>
      </c>
      <c r="P33" s="29">
        <f t="shared" si="6"/>
        <v>46487246.58</v>
      </c>
      <c r="Q33" s="29">
        <f t="shared" si="6"/>
        <v>0</v>
      </c>
      <c r="R33" s="29">
        <f t="shared" si="6"/>
        <v>42618089.15</v>
      </c>
      <c r="S33" s="29">
        <f t="shared" si="6"/>
        <v>9902057.03</v>
      </c>
      <c r="T33" s="29">
        <f t="shared" si="6"/>
        <v>0</v>
      </c>
      <c r="U33" s="29">
        <f t="shared" si="6"/>
        <v>730000</v>
      </c>
      <c r="V33" s="29">
        <f t="shared" si="6"/>
        <v>0</v>
      </c>
      <c r="W33" s="29">
        <f t="shared" si="6"/>
        <v>0</v>
      </c>
      <c r="X33" s="29">
        <f t="shared" si="6"/>
        <v>375329800.8</v>
      </c>
      <c r="Y33" s="29">
        <f t="shared" si="6"/>
        <v>118809319.76</v>
      </c>
      <c r="Z33" s="29">
        <f t="shared" si="6"/>
        <v>0</v>
      </c>
      <c r="AA33" s="29">
        <f t="shared" si="6"/>
        <v>347021630.48</v>
      </c>
      <c r="AB33" s="29">
        <f t="shared" si="6"/>
        <v>213526196.35</v>
      </c>
      <c r="AC33" s="29">
        <f t="shared" si="6"/>
        <v>0</v>
      </c>
      <c r="AD33" s="29">
        <f t="shared" si="6"/>
        <v>1807662760.3999999</v>
      </c>
      <c r="AE33" s="29">
        <f t="shared" si="6"/>
        <v>1257233529.6</v>
      </c>
      <c r="AF33" s="29">
        <f t="shared" si="6"/>
        <v>0</v>
      </c>
      <c r="AG33" s="29">
        <f t="shared" si="6"/>
        <v>2880000</v>
      </c>
      <c r="AH33" s="29">
        <f t="shared" si="6"/>
        <v>0</v>
      </c>
      <c r="AI33" s="29">
        <f t="shared" si="6"/>
        <v>0</v>
      </c>
      <c r="AJ33" s="29">
        <f t="shared" si="6"/>
        <v>83312352.4</v>
      </c>
      <c r="AK33" s="29">
        <f t="shared" si="6"/>
        <v>46114124</v>
      </c>
      <c r="AL33" s="29">
        <f t="shared" si="6"/>
        <v>0</v>
      </c>
      <c r="AM33" s="29">
        <f t="shared" si="6"/>
        <v>205000</v>
      </c>
      <c r="AN33" s="29">
        <f t="shared" si="6"/>
        <v>0</v>
      </c>
      <c r="AO33" s="29">
        <f t="shared" si="6"/>
        <v>0</v>
      </c>
      <c r="AP33" s="29">
        <f t="shared" si="6"/>
        <v>12314900</v>
      </c>
      <c r="AQ33" s="29">
        <f t="shared" si="6"/>
        <v>1874900</v>
      </c>
      <c r="AR33" s="29">
        <f t="shared" si="6"/>
        <v>0</v>
      </c>
      <c r="AS33" s="29">
        <f t="shared" si="6"/>
        <v>187500</v>
      </c>
      <c r="AT33" s="29">
        <f t="shared" si="6"/>
        <v>0</v>
      </c>
      <c r="AU33" s="29">
        <f t="shared" si="6"/>
        <v>0</v>
      </c>
      <c r="AV33" s="29">
        <f t="shared" si="6"/>
        <v>1000000</v>
      </c>
      <c r="AW33" s="29">
        <f t="shared" si="6"/>
        <v>0</v>
      </c>
      <c r="AX33" s="29">
        <f t="shared" si="6"/>
        <v>0</v>
      </c>
      <c r="AY33" s="29">
        <f t="shared" si="6"/>
        <v>0</v>
      </c>
      <c r="AZ33" s="29">
        <f t="shared" si="6"/>
        <v>0</v>
      </c>
      <c r="BA33" s="29">
        <f t="shared" si="6"/>
        <v>0</v>
      </c>
      <c r="BB33" s="29">
        <f t="shared" si="6"/>
        <v>0</v>
      </c>
      <c r="BC33" s="29">
        <f t="shared" si="6"/>
        <v>0</v>
      </c>
      <c r="BD33" s="29">
        <f t="shared" si="6"/>
        <v>0</v>
      </c>
      <c r="BE33" s="29">
        <f t="shared" si="6"/>
        <v>0</v>
      </c>
      <c r="BF33" s="29">
        <f t="shared" si="6"/>
        <v>0</v>
      </c>
      <c r="BG33" s="29">
        <f t="shared" si="6"/>
        <v>0</v>
      </c>
      <c r="BH33" s="29">
        <f t="shared" si="6"/>
        <v>0</v>
      </c>
      <c r="BI33" s="29">
        <f t="shared" si="6"/>
        <v>0</v>
      </c>
      <c r="BJ33" s="29">
        <f t="shared" si="6"/>
        <v>0</v>
      </c>
      <c r="BK33" s="29">
        <f t="shared" si="6"/>
        <v>0</v>
      </c>
      <c r="BL33" s="29">
        <f t="shared" si="6"/>
        <v>0</v>
      </c>
      <c r="BM33" s="29">
        <f t="shared" si="6"/>
        <v>0</v>
      </c>
      <c r="BN33" s="29">
        <f t="shared" si="6"/>
        <v>0</v>
      </c>
      <c r="BO33" s="29">
        <f aca="true" t="shared" si="7" ref="BO33:BW33">SUM(BO28:BO32)</f>
        <v>0</v>
      </c>
      <c r="BP33" s="29">
        <f t="shared" si="7"/>
        <v>0</v>
      </c>
      <c r="BQ33" s="29">
        <f t="shared" si="7"/>
        <v>0</v>
      </c>
      <c r="BR33" s="29">
        <f t="shared" si="7"/>
        <v>0</v>
      </c>
      <c r="BS33" s="29">
        <f t="shared" si="7"/>
        <v>0</v>
      </c>
      <c r="BT33" s="29"/>
      <c r="BU33" s="29">
        <f t="shared" si="7"/>
        <v>3202818686.17</v>
      </c>
      <c r="BV33" s="29">
        <f t="shared" si="7"/>
        <v>1920322674</v>
      </c>
      <c r="BW33" s="29">
        <f t="shared" si="7"/>
        <v>0</v>
      </c>
    </row>
    <row r="34" spans="1:75" ht="13.5" thickTop="1">
      <c r="A34" s="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</row>
    <row r="35" spans="1:75" ht="12.75">
      <c r="A35" s="47"/>
      <c r="B35" s="45" t="s">
        <v>92</v>
      </c>
      <c r="C35" s="41"/>
      <c r="D35" s="42"/>
      <c r="E35" s="42"/>
      <c r="F35" s="4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1"/>
      <c r="S35" s="42"/>
      <c r="T35" s="42"/>
      <c r="U35" s="4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1"/>
      <c r="AH35" s="42"/>
      <c r="AI35" s="42"/>
      <c r="AJ35" s="4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41"/>
      <c r="AW35" s="42"/>
      <c r="AX35" s="42"/>
      <c r="AY35" s="4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41"/>
      <c r="BL35" s="42"/>
      <c r="BM35" s="42"/>
      <c r="BN35" s="4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5">
      <c r="A36" s="23">
        <v>301</v>
      </c>
      <c r="B36" s="25" t="s">
        <v>93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/>
      <c r="BU36" s="27">
        <f>+C36+F36+I36+L36+O36+R36+U36+X36+AA36+AD36+AG36+AJ36+AM36+AP36+AS36+AV36+AY36+BB36+BE36+BH36+BK36+BN36+BQ36</f>
        <v>0</v>
      </c>
      <c r="BV36" s="27">
        <f aca="true" t="shared" si="8" ref="BV36:BW39">+D36+G36+J36+M36+P36+S36+V36+Y36+AB36+AE36+AH36+AK36+AN36+AQ36+AT36+AW36+AZ36+BC36+BF36+BI36+BL36+BO36+BR36</f>
        <v>0</v>
      </c>
      <c r="BW36" s="27">
        <f t="shared" si="8"/>
        <v>0</v>
      </c>
    </row>
    <row r="37" spans="1:75" ht="15">
      <c r="A37" s="23">
        <f>A36+1</f>
        <v>302</v>
      </c>
      <c r="B37" s="25" t="s">
        <v>94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/>
      <c r="BU37" s="27">
        <f>+C37+F37+I37+L37+O37+R37+U37+X37+AA37+AD37+AG37+AJ37+AM37+AP37+AS37+AV37+AY37+BB37+BE37+BH37+BK37+BN37+BQ37</f>
        <v>0</v>
      </c>
      <c r="BV37" s="27">
        <f t="shared" si="8"/>
        <v>0</v>
      </c>
      <c r="BW37" s="27">
        <f t="shared" si="8"/>
        <v>0</v>
      </c>
    </row>
    <row r="38" spans="1:75" ht="15">
      <c r="A38" s="23">
        <f>A37+1</f>
        <v>303</v>
      </c>
      <c r="B38" s="25" t="s">
        <v>95</v>
      </c>
      <c r="C38" s="26">
        <v>2000000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/>
      <c r="BU38" s="27">
        <f>+C38+F38+I38+L38+O38+R38+U38+X38+AA38+AD38+AG38+AJ38+AM38+AP38+AS38+AV38+AY38+BB38+BE38+BH38+BK38+BN38+BQ38</f>
        <v>2000000</v>
      </c>
      <c r="BV38" s="27">
        <f t="shared" si="8"/>
        <v>0</v>
      </c>
      <c r="BW38" s="27">
        <f t="shared" si="8"/>
        <v>0</v>
      </c>
    </row>
    <row r="39" spans="1:75" ht="15">
      <c r="A39" s="23">
        <f>A38+1</f>
        <v>304</v>
      </c>
      <c r="B39" s="25" t="s">
        <v>96</v>
      </c>
      <c r="C39" s="26">
        <v>200000000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/>
      <c r="BU39" s="27">
        <f>+C39+F39+I39+L39+O39+R39+U39+X39+AA39+AD39+AG39+AJ39+AM39+AP39+AS39+AV39+AY39+BB39+BE39+BH39+BK39+BN39+BQ39</f>
        <v>200000000</v>
      </c>
      <c r="BV39" s="27">
        <f t="shared" si="8"/>
        <v>0</v>
      </c>
      <c r="BW39" s="27">
        <f t="shared" si="8"/>
        <v>0</v>
      </c>
    </row>
    <row r="40" spans="1:75" s="30" customFormat="1" ht="15.75" thickBot="1">
      <c r="A40" s="68">
        <v>300</v>
      </c>
      <c r="B40" s="28" t="s">
        <v>97</v>
      </c>
      <c r="C40" s="29">
        <f aca="true" t="shared" si="9" ref="C40:BN40">SUM(C36:C39)</f>
        <v>202000000</v>
      </c>
      <c r="D40" s="29">
        <f t="shared" si="9"/>
        <v>0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  <c r="J40" s="29">
        <f t="shared" si="9"/>
        <v>0</v>
      </c>
      <c r="K40" s="29">
        <f t="shared" si="9"/>
        <v>0</v>
      </c>
      <c r="L40" s="29">
        <f t="shared" si="9"/>
        <v>0</v>
      </c>
      <c r="M40" s="29">
        <f t="shared" si="9"/>
        <v>0</v>
      </c>
      <c r="N40" s="29">
        <f t="shared" si="9"/>
        <v>0</v>
      </c>
      <c r="O40" s="29">
        <f t="shared" si="9"/>
        <v>0</v>
      </c>
      <c r="P40" s="29">
        <f t="shared" si="9"/>
        <v>0</v>
      </c>
      <c r="Q40" s="29">
        <f t="shared" si="9"/>
        <v>0</v>
      </c>
      <c r="R40" s="29">
        <f t="shared" si="9"/>
        <v>0</v>
      </c>
      <c r="S40" s="29">
        <f t="shared" si="9"/>
        <v>0</v>
      </c>
      <c r="T40" s="29">
        <f t="shared" si="9"/>
        <v>0</v>
      </c>
      <c r="U40" s="29">
        <f t="shared" si="9"/>
        <v>0</v>
      </c>
      <c r="V40" s="29">
        <f t="shared" si="9"/>
        <v>0</v>
      </c>
      <c r="W40" s="29">
        <f t="shared" si="9"/>
        <v>0</v>
      </c>
      <c r="X40" s="29">
        <f t="shared" si="9"/>
        <v>0</v>
      </c>
      <c r="Y40" s="29">
        <f t="shared" si="9"/>
        <v>0</v>
      </c>
      <c r="Z40" s="29">
        <f t="shared" si="9"/>
        <v>0</v>
      </c>
      <c r="AA40" s="29">
        <f t="shared" si="9"/>
        <v>0</v>
      </c>
      <c r="AB40" s="29">
        <f t="shared" si="9"/>
        <v>0</v>
      </c>
      <c r="AC40" s="29">
        <f t="shared" si="9"/>
        <v>0</v>
      </c>
      <c r="AD40" s="29">
        <f t="shared" si="9"/>
        <v>0</v>
      </c>
      <c r="AE40" s="29">
        <f t="shared" si="9"/>
        <v>0</v>
      </c>
      <c r="AF40" s="29">
        <f t="shared" si="9"/>
        <v>0</v>
      </c>
      <c r="AG40" s="29">
        <f t="shared" si="9"/>
        <v>0</v>
      </c>
      <c r="AH40" s="29">
        <f t="shared" si="9"/>
        <v>0</v>
      </c>
      <c r="AI40" s="29">
        <f t="shared" si="9"/>
        <v>0</v>
      </c>
      <c r="AJ40" s="29">
        <f t="shared" si="9"/>
        <v>0</v>
      </c>
      <c r="AK40" s="29">
        <f t="shared" si="9"/>
        <v>0</v>
      </c>
      <c r="AL40" s="29">
        <f t="shared" si="9"/>
        <v>0</v>
      </c>
      <c r="AM40" s="29">
        <f t="shared" si="9"/>
        <v>0</v>
      </c>
      <c r="AN40" s="29">
        <f t="shared" si="9"/>
        <v>0</v>
      </c>
      <c r="AO40" s="29">
        <f t="shared" si="9"/>
        <v>0</v>
      </c>
      <c r="AP40" s="29">
        <f t="shared" si="9"/>
        <v>0</v>
      </c>
      <c r="AQ40" s="29">
        <f t="shared" si="9"/>
        <v>0</v>
      </c>
      <c r="AR40" s="29">
        <f t="shared" si="9"/>
        <v>0</v>
      </c>
      <c r="AS40" s="29">
        <f t="shared" si="9"/>
        <v>0</v>
      </c>
      <c r="AT40" s="29">
        <f t="shared" si="9"/>
        <v>0</v>
      </c>
      <c r="AU40" s="29">
        <f t="shared" si="9"/>
        <v>0</v>
      </c>
      <c r="AV40" s="29">
        <f t="shared" si="9"/>
        <v>0</v>
      </c>
      <c r="AW40" s="29">
        <f t="shared" si="9"/>
        <v>0</v>
      </c>
      <c r="AX40" s="29">
        <f t="shared" si="9"/>
        <v>0</v>
      </c>
      <c r="AY40" s="29">
        <f t="shared" si="9"/>
        <v>0</v>
      </c>
      <c r="AZ40" s="29">
        <f t="shared" si="9"/>
        <v>0</v>
      </c>
      <c r="BA40" s="29">
        <f t="shared" si="9"/>
        <v>0</v>
      </c>
      <c r="BB40" s="29">
        <f t="shared" si="9"/>
        <v>0</v>
      </c>
      <c r="BC40" s="29">
        <f t="shared" si="9"/>
        <v>0</v>
      </c>
      <c r="BD40" s="29">
        <f t="shared" si="9"/>
        <v>0</v>
      </c>
      <c r="BE40" s="29">
        <f t="shared" si="9"/>
        <v>0</v>
      </c>
      <c r="BF40" s="29">
        <f t="shared" si="9"/>
        <v>0</v>
      </c>
      <c r="BG40" s="29">
        <f t="shared" si="9"/>
        <v>0</v>
      </c>
      <c r="BH40" s="29">
        <f t="shared" si="9"/>
        <v>0</v>
      </c>
      <c r="BI40" s="29">
        <f t="shared" si="9"/>
        <v>0</v>
      </c>
      <c r="BJ40" s="29">
        <f t="shared" si="9"/>
        <v>0</v>
      </c>
      <c r="BK40" s="29">
        <f t="shared" si="9"/>
        <v>0</v>
      </c>
      <c r="BL40" s="29">
        <f t="shared" si="9"/>
        <v>0</v>
      </c>
      <c r="BM40" s="29">
        <f t="shared" si="9"/>
        <v>0</v>
      </c>
      <c r="BN40" s="29">
        <f t="shared" si="9"/>
        <v>0</v>
      </c>
      <c r="BO40" s="29">
        <f aca="true" t="shared" si="10" ref="BO40:BW40">SUM(BO36:BO39)</f>
        <v>0</v>
      </c>
      <c r="BP40" s="29">
        <f t="shared" si="10"/>
        <v>0</v>
      </c>
      <c r="BQ40" s="29">
        <f t="shared" si="10"/>
        <v>0</v>
      </c>
      <c r="BR40" s="29">
        <f t="shared" si="10"/>
        <v>0</v>
      </c>
      <c r="BS40" s="29">
        <f t="shared" si="10"/>
        <v>0</v>
      </c>
      <c r="BT40" s="29"/>
      <c r="BU40" s="29">
        <f t="shared" si="10"/>
        <v>202000000</v>
      </c>
      <c r="BV40" s="29">
        <f t="shared" si="10"/>
        <v>0</v>
      </c>
      <c r="BW40" s="29">
        <f t="shared" si="10"/>
        <v>0</v>
      </c>
    </row>
    <row r="41" spans="1:75" ht="13.5" thickTop="1">
      <c r="A41" s="69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</row>
    <row r="42" spans="1:75" ht="12.75">
      <c r="A42" s="47"/>
      <c r="B42" s="45" t="s">
        <v>98</v>
      </c>
      <c r="C42" s="41"/>
      <c r="D42" s="42"/>
      <c r="E42" s="42"/>
      <c r="F42" s="4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41"/>
      <c r="S42" s="42"/>
      <c r="T42" s="42"/>
      <c r="U42" s="4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1"/>
      <c r="AH42" s="42"/>
      <c r="AI42" s="42"/>
      <c r="AJ42" s="4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41"/>
      <c r="AW42" s="42"/>
      <c r="AX42" s="42"/>
      <c r="AY42" s="4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41"/>
      <c r="BL42" s="42"/>
      <c r="BM42" s="42"/>
      <c r="BN42" s="4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ht="15">
      <c r="A43" s="23">
        <v>401</v>
      </c>
      <c r="B43" s="25" t="s">
        <v>99</v>
      </c>
      <c r="C43" s="26">
        <v>4503000</v>
      </c>
      <c r="D43" s="26">
        <v>0</v>
      </c>
      <c r="E43" s="26">
        <v>0</v>
      </c>
      <c r="F43" s="26">
        <v>50590</v>
      </c>
      <c r="G43" s="26">
        <v>0</v>
      </c>
      <c r="H43" s="26">
        <v>0</v>
      </c>
      <c r="I43" s="26">
        <v>328660</v>
      </c>
      <c r="J43" s="26">
        <v>0</v>
      </c>
      <c r="K43" s="26">
        <v>0</v>
      </c>
      <c r="L43" s="26">
        <v>3292980</v>
      </c>
      <c r="M43" s="26">
        <v>0</v>
      </c>
      <c r="N43" s="26">
        <v>0</v>
      </c>
      <c r="O43" s="26">
        <v>4382560</v>
      </c>
      <c r="P43" s="26">
        <v>0</v>
      </c>
      <c r="Q43" s="26">
        <v>0</v>
      </c>
      <c r="R43" s="26">
        <v>962240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3487500</v>
      </c>
      <c r="Y43" s="26">
        <v>0</v>
      </c>
      <c r="Z43" s="26">
        <v>0</v>
      </c>
      <c r="AA43" s="26">
        <v>3447320</v>
      </c>
      <c r="AB43" s="26">
        <v>0</v>
      </c>
      <c r="AC43" s="26">
        <v>0</v>
      </c>
      <c r="AD43" s="26">
        <v>29548160</v>
      </c>
      <c r="AE43" s="26">
        <v>0</v>
      </c>
      <c r="AF43" s="26">
        <v>0</v>
      </c>
      <c r="AG43" s="26">
        <v>26180</v>
      </c>
      <c r="AH43" s="26">
        <v>0</v>
      </c>
      <c r="AI43" s="26">
        <v>0</v>
      </c>
      <c r="AJ43" s="26">
        <v>2242550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79920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/>
      <c r="BU43" s="27">
        <f aca="true" t="shared" si="11" ref="BU43:BW46">+C43+F43+I43+L43+O43+R43+U43+X43+AA43+AD43+AG43+AJ43+AM43+AP43+AS43+AV43+AY43+BB43+BE43+BH43+BK43+BN43+BQ43</f>
        <v>52351660</v>
      </c>
      <c r="BV43" s="27">
        <f t="shared" si="11"/>
        <v>0</v>
      </c>
      <c r="BW43" s="27">
        <f t="shared" si="11"/>
        <v>0</v>
      </c>
    </row>
    <row r="44" spans="1:75" ht="15">
      <c r="A44" s="23">
        <f>A43+1</f>
        <v>402</v>
      </c>
      <c r="B44" s="25" t="s">
        <v>100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/>
      <c r="BU44" s="27">
        <f t="shared" si="11"/>
        <v>0</v>
      </c>
      <c r="BV44" s="27">
        <f t="shared" si="11"/>
        <v>0</v>
      </c>
      <c r="BW44" s="27">
        <f t="shared" si="11"/>
        <v>0</v>
      </c>
    </row>
    <row r="45" spans="1:75" ht="15">
      <c r="A45" s="23">
        <f>A44+1</f>
        <v>403</v>
      </c>
      <c r="B45" s="25" t="s">
        <v>101</v>
      </c>
      <c r="C45" s="26">
        <v>17168220</v>
      </c>
      <c r="D45" s="26">
        <v>0</v>
      </c>
      <c r="E45" s="26">
        <v>0</v>
      </c>
      <c r="F45" s="26">
        <v>312420</v>
      </c>
      <c r="G45" s="26">
        <v>0</v>
      </c>
      <c r="H45" s="26">
        <v>0</v>
      </c>
      <c r="I45" s="26">
        <v>668530</v>
      </c>
      <c r="J45" s="26">
        <v>0</v>
      </c>
      <c r="K45" s="26">
        <v>0</v>
      </c>
      <c r="L45" s="26">
        <v>16847770</v>
      </c>
      <c r="M45" s="26">
        <v>0</v>
      </c>
      <c r="N45" s="26">
        <v>0</v>
      </c>
      <c r="O45" s="26">
        <v>8422580</v>
      </c>
      <c r="P45" s="26">
        <v>0</v>
      </c>
      <c r="Q45" s="26">
        <v>0</v>
      </c>
      <c r="R45" s="26">
        <v>809930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8643590</v>
      </c>
      <c r="Y45" s="26">
        <v>0</v>
      </c>
      <c r="Z45" s="26">
        <v>0</v>
      </c>
      <c r="AA45" s="26">
        <v>7169070</v>
      </c>
      <c r="AB45" s="26">
        <v>0</v>
      </c>
      <c r="AC45" s="26">
        <v>0</v>
      </c>
      <c r="AD45" s="26">
        <v>89570210</v>
      </c>
      <c r="AE45" s="26">
        <v>0</v>
      </c>
      <c r="AF45" s="26">
        <v>0</v>
      </c>
      <c r="AG45" s="26">
        <v>42380</v>
      </c>
      <c r="AH45" s="26">
        <v>0</v>
      </c>
      <c r="AI45" s="26">
        <v>0</v>
      </c>
      <c r="AJ45" s="26">
        <v>6193090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216900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/>
      <c r="BU45" s="27">
        <f t="shared" si="11"/>
        <v>156064690</v>
      </c>
      <c r="BV45" s="27">
        <f t="shared" si="11"/>
        <v>0</v>
      </c>
      <c r="BW45" s="27">
        <f t="shared" si="11"/>
        <v>0</v>
      </c>
    </row>
    <row r="46" spans="1:75" ht="15">
      <c r="A46" s="23">
        <f>A45+1</f>
        <v>404</v>
      </c>
      <c r="B46" s="25" t="s">
        <v>102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/>
      <c r="BU46" s="27">
        <f t="shared" si="11"/>
        <v>0</v>
      </c>
      <c r="BV46" s="27">
        <f t="shared" si="11"/>
        <v>0</v>
      </c>
      <c r="BW46" s="27">
        <f t="shared" si="11"/>
        <v>0</v>
      </c>
    </row>
    <row r="47" spans="1:75" s="30" customFormat="1" ht="15.75" thickBot="1">
      <c r="A47" s="68">
        <v>400</v>
      </c>
      <c r="B47" s="28" t="s">
        <v>103</v>
      </c>
      <c r="C47" s="29">
        <f aca="true" t="shared" si="12" ref="C47:BN47">SUM(C43:C46)</f>
        <v>21671220</v>
      </c>
      <c r="D47" s="29">
        <f t="shared" si="12"/>
        <v>0</v>
      </c>
      <c r="E47" s="29">
        <f t="shared" si="12"/>
        <v>0</v>
      </c>
      <c r="F47" s="29">
        <f t="shared" si="12"/>
        <v>363010</v>
      </c>
      <c r="G47" s="29">
        <f t="shared" si="12"/>
        <v>0</v>
      </c>
      <c r="H47" s="29">
        <f t="shared" si="12"/>
        <v>0</v>
      </c>
      <c r="I47" s="29">
        <f t="shared" si="12"/>
        <v>997190</v>
      </c>
      <c r="J47" s="29">
        <f t="shared" si="12"/>
        <v>0</v>
      </c>
      <c r="K47" s="29">
        <f t="shared" si="12"/>
        <v>0</v>
      </c>
      <c r="L47" s="29">
        <f t="shared" si="12"/>
        <v>20140750</v>
      </c>
      <c r="M47" s="29">
        <f t="shared" si="12"/>
        <v>0</v>
      </c>
      <c r="N47" s="29">
        <f t="shared" si="12"/>
        <v>0</v>
      </c>
      <c r="O47" s="29">
        <f t="shared" si="12"/>
        <v>12805140</v>
      </c>
      <c r="P47" s="29">
        <f t="shared" si="12"/>
        <v>0</v>
      </c>
      <c r="Q47" s="29">
        <f t="shared" si="12"/>
        <v>0</v>
      </c>
      <c r="R47" s="29">
        <f t="shared" si="12"/>
        <v>1772170</v>
      </c>
      <c r="S47" s="29">
        <f t="shared" si="12"/>
        <v>0</v>
      </c>
      <c r="T47" s="29">
        <f t="shared" si="12"/>
        <v>0</v>
      </c>
      <c r="U47" s="29">
        <f t="shared" si="12"/>
        <v>0</v>
      </c>
      <c r="V47" s="29">
        <f t="shared" si="12"/>
        <v>0</v>
      </c>
      <c r="W47" s="29">
        <f t="shared" si="12"/>
        <v>0</v>
      </c>
      <c r="X47" s="29">
        <f t="shared" si="12"/>
        <v>12131090</v>
      </c>
      <c r="Y47" s="29">
        <f t="shared" si="12"/>
        <v>0</v>
      </c>
      <c r="Z47" s="29">
        <f t="shared" si="12"/>
        <v>0</v>
      </c>
      <c r="AA47" s="29">
        <f t="shared" si="12"/>
        <v>10616390</v>
      </c>
      <c r="AB47" s="29">
        <f t="shared" si="12"/>
        <v>0</v>
      </c>
      <c r="AC47" s="29">
        <f t="shared" si="12"/>
        <v>0</v>
      </c>
      <c r="AD47" s="29">
        <f t="shared" si="12"/>
        <v>119118370</v>
      </c>
      <c r="AE47" s="29">
        <f t="shared" si="12"/>
        <v>0</v>
      </c>
      <c r="AF47" s="29">
        <f t="shared" si="12"/>
        <v>0</v>
      </c>
      <c r="AG47" s="29">
        <f t="shared" si="12"/>
        <v>68560</v>
      </c>
      <c r="AH47" s="29">
        <f t="shared" si="12"/>
        <v>0</v>
      </c>
      <c r="AI47" s="29">
        <f t="shared" si="12"/>
        <v>0</v>
      </c>
      <c r="AJ47" s="29">
        <f t="shared" si="12"/>
        <v>8435640</v>
      </c>
      <c r="AK47" s="29">
        <f t="shared" si="12"/>
        <v>0</v>
      </c>
      <c r="AL47" s="29">
        <f t="shared" si="12"/>
        <v>0</v>
      </c>
      <c r="AM47" s="29">
        <f t="shared" si="12"/>
        <v>0</v>
      </c>
      <c r="AN47" s="29">
        <f t="shared" si="12"/>
        <v>0</v>
      </c>
      <c r="AO47" s="29">
        <f t="shared" si="12"/>
        <v>0</v>
      </c>
      <c r="AP47" s="29">
        <f t="shared" si="12"/>
        <v>296820</v>
      </c>
      <c r="AQ47" s="29">
        <f t="shared" si="12"/>
        <v>0</v>
      </c>
      <c r="AR47" s="29">
        <f t="shared" si="12"/>
        <v>0</v>
      </c>
      <c r="AS47" s="29">
        <f t="shared" si="12"/>
        <v>0</v>
      </c>
      <c r="AT47" s="29">
        <f t="shared" si="12"/>
        <v>0</v>
      </c>
      <c r="AU47" s="29">
        <f t="shared" si="12"/>
        <v>0</v>
      </c>
      <c r="AV47" s="29">
        <f t="shared" si="12"/>
        <v>0</v>
      </c>
      <c r="AW47" s="29">
        <f t="shared" si="12"/>
        <v>0</v>
      </c>
      <c r="AX47" s="29">
        <f t="shared" si="12"/>
        <v>0</v>
      </c>
      <c r="AY47" s="29">
        <f t="shared" si="12"/>
        <v>0</v>
      </c>
      <c r="AZ47" s="29">
        <f t="shared" si="12"/>
        <v>0</v>
      </c>
      <c r="BA47" s="29">
        <f t="shared" si="12"/>
        <v>0</v>
      </c>
      <c r="BB47" s="29">
        <f t="shared" si="12"/>
        <v>0</v>
      </c>
      <c r="BC47" s="29">
        <f t="shared" si="12"/>
        <v>0</v>
      </c>
      <c r="BD47" s="29">
        <f t="shared" si="12"/>
        <v>0</v>
      </c>
      <c r="BE47" s="29">
        <f t="shared" si="12"/>
        <v>0</v>
      </c>
      <c r="BF47" s="29">
        <f t="shared" si="12"/>
        <v>0</v>
      </c>
      <c r="BG47" s="29">
        <f t="shared" si="12"/>
        <v>0</v>
      </c>
      <c r="BH47" s="29">
        <f t="shared" si="12"/>
        <v>0</v>
      </c>
      <c r="BI47" s="29">
        <f t="shared" si="12"/>
        <v>0</v>
      </c>
      <c r="BJ47" s="29">
        <f t="shared" si="12"/>
        <v>0</v>
      </c>
      <c r="BK47" s="29">
        <f t="shared" si="12"/>
        <v>0</v>
      </c>
      <c r="BL47" s="29">
        <f t="shared" si="12"/>
        <v>0</v>
      </c>
      <c r="BM47" s="29">
        <f t="shared" si="12"/>
        <v>0</v>
      </c>
      <c r="BN47" s="29">
        <f t="shared" si="12"/>
        <v>0</v>
      </c>
      <c r="BO47" s="29">
        <f aca="true" t="shared" si="13" ref="BO47:BW47">SUM(BO43:BO46)</f>
        <v>0</v>
      </c>
      <c r="BP47" s="29">
        <f t="shared" si="13"/>
        <v>0</v>
      </c>
      <c r="BQ47" s="29">
        <f t="shared" si="13"/>
        <v>0</v>
      </c>
      <c r="BR47" s="29">
        <f t="shared" si="13"/>
        <v>0</v>
      </c>
      <c r="BS47" s="29">
        <f t="shared" si="13"/>
        <v>0</v>
      </c>
      <c r="BT47" s="29"/>
      <c r="BU47" s="29">
        <f t="shared" si="13"/>
        <v>208416350</v>
      </c>
      <c r="BV47" s="29">
        <f t="shared" si="13"/>
        <v>0</v>
      </c>
      <c r="BW47" s="29">
        <f t="shared" si="13"/>
        <v>0</v>
      </c>
    </row>
    <row r="48" spans="1:75" ht="13.5" thickTop="1">
      <c r="A48" s="69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</row>
    <row r="49" spans="1:75" ht="12.75">
      <c r="A49" s="47"/>
      <c r="B49" s="45" t="s">
        <v>104</v>
      </c>
      <c r="C49" s="41"/>
      <c r="D49" s="42"/>
      <c r="E49" s="42"/>
      <c r="F49" s="4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41"/>
      <c r="S49" s="42"/>
      <c r="T49" s="42"/>
      <c r="U49" s="4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1"/>
      <c r="AH49" s="42"/>
      <c r="AI49" s="42"/>
      <c r="AJ49" s="4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41"/>
      <c r="AW49" s="42"/>
      <c r="AX49" s="42"/>
      <c r="AY49" s="4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41"/>
      <c r="BL49" s="42"/>
      <c r="BM49" s="42"/>
      <c r="BN49" s="4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ht="15">
      <c r="A50" s="23">
        <v>501</v>
      </c>
      <c r="B50" s="25" t="s">
        <v>105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794000000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/>
      <c r="BU50" s="27">
        <f>+C50+F50+I50+L50+O50+R50+U50+X50+AA50+AD50+AG50+AJ50+AM50+AP50+AS50+AV50+AY50+BB50+BE50+BH50+BK50+BN50+BQ50</f>
        <v>794000000</v>
      </c>
      <c r="BV50" s="27">
        <f>+D50+G50+J50+M50+P50+S50+V50+Y50+AB50+AE50+AH50+AK50+AN50+AQ50+AT50+AW50+AZ50+BC50+BF50+BI50+BL50+BO50+BR50</f>
        <v>0</v>
      </c>
      <c r="BW50" s="27">
        <f>+E50+H50+K50+N50+Q50+T50+W50+Z50+AC50+AF50+AI50+AL50+AO50+AR50+AU50+AX50+BA50+BD50+BG50+BJ50+BM50+BP50+BS50</f>
        <v>0</v>
      </c>
    </row>
    <row r="51" spans="1:75" s="30" customFormat="1" ht="15.75" thickBot="1">
      <c r="A51" s="68">
        <v>500</v>
      </c>
      <c r="B51" s="28" t="s">
        <v>106</v>
      </c>
      <c r="C51" s="29">
        <f aca="true" t="shared" si="14" ref="C51:BN51">SUM(C50)</f>
        <v>0</v>
      </c>
      <c r="D51" s="29">
        <f t="shared" si="14"/>
        <v>0</v>
      </c>
      <c r="E51" s="29">
        <f t="shared" si="14"/>
        <v>0</v>
      </c>
      <c r="F51" s="29">
        <f t="shared" si="14"/>
        <v>0</v>
      </c>
      <c r="G51" s="29">
        <f t="shared" si="14"/>
        <v>0</v>
      </c>
      <c r="H51" s="29">
        <f t="shared" si="14"/>
        <v>0</v>
      </c>
      <c r="I51" s="29">
        <f t="shared" si="14"/>
        <v>0</v>
      </c>
      <c r="J51" s="29">
        <f t="shared" si="14"/>
        <v>0</v>
      </c>
      <c r="K51" s="29">
        <f t="shared" si="14"/>
        <v>0</v>
      </c>
      <c r="L51" s="29">
        <f t="shared" si="14"/>
        <v>0</v>
      </c>
      <c r="M51" s="29">
        <f t="shared" si="14"/>
        <v>0</v>
      </c>
      <c r="N51" s="29">
        <f t="shared" si="14"/>
        <v>0</v>
      </c>
      <c r="O51" s="29">
        <f t="shared" si="14"/>
        <v>0</v>
      </c>
      <c r="P51" s="29">
        <f t="shared" si="14"/>
        <v>0</v>
      </c>
      <c r="Q51" s="29">
        <f t="shared" si="14"/>
        <v>0</v>
      </c>
      <c r="R51" s="29">
        <f t="shared" si="14"/>
        <v>0</v>
      </c>
      <c r="S51" s="29">
        <f t="shared" si="14"/>
        <v>0</v>
      </c>
      <c r="T51" s="29">
        <f t="shared" si="14"/>
        <v>0</v>
      </c>
      <c r="U51" s="29">
        <f t="shared" si="14"/>
        <v>0</v>
      </c>
      <c r="V51" s="29">
        <f t="shared" si="14"/>
        <v>0</v>
      </c>
      <c r="W51" s="29">
        <f t="shared" si="14"/>
        <v>0</v>
      </c>
      <c r="X51" s="29">
        <f t="shared" si="14"/>
        <v>0</v>
      </c>
      <c r="Y51" s="29">
        <f t="shared" si="14"/>
        <v>0</v>
      </c>
      <c r="Z51" s="29">
        <f t="shared" si="14"/>
        <v>0</v>
      </c>
      <c r="AA51" s="29">
        <f t="shared" si="14"/>
        <v>0</v>
      </c>
      <c r="AB51" s="29">
        <f t="shared" si="14"/>
        <v>0</v>
      </c>
      <c r="AC51" s="29">
        <f t="shared" si="14"/>
        <v>0</v>
      </c>
      <c r="AD51" s="29">
        <f t="shared" si="14"/>
        <v>0</v>
      </c>
      <c r="AE51" s="29">
        <f t="shared" si="14"/>
        <v>0</v>
      </c>
      <c r="AF51" s="29">
        <f t="shared" si="14"/>
        <v>0</v>
      </c>
      <c r="AG51" s="29">
        <f t="shared" si="14"/>
        <v>0</v>
      </c>
      <c r="AH51" s="29">
        <f t="shared" si="14"/>
        <v>0</v>
      </c>
      <c r="AI51" s="29">
        <f t="shared" si="14"/>
        <v>0</v>
      </c>
      <c r="AJ51" s="29">
        <f t="shared" si="14"/>
        <v>0</v>
      </c>
      <c r="AK51" s="29">
        <f t="shared" si="14"/>
        <v>0</v>
      </c>
      <c r="AL51" s="29">
        <f t="shared" si="14"/>
        <v>0</v>
      </c>
      <c r="AM51" s="29">
        <f t="shared" si="14"/>
        <v>0</v>
      </c>
      <c r="AN51" s="29">
        <f t="shared" si="14"/>
        <v>0</v>
      </c>
      <c r="AO51" s="29">
        <f t="shared" si="14"/>
        <v>0</v>
      </c>
      <c r="AP51" s="29">
        <f t="shared" si="14"/>
        <v>0</v>
      </c>
      <c r="AQ51" s="29">
        <f t="shared" si="14"/>
        <v>0</v>
      </c>
      <c r="AR51" s="29">
        <f t="shared" si="14"/>
        <v>0</v>
      </c>
      <c r="AS51" s="29">
        <f t="shared" si="14"/>
        <v>0</v>
      </c>
      <c r="AT51" s="29">
        <f t="shared" si="14"/>
        <v>0</v>
      </c>
      <c r="AU51" s="29">
        <f t="shared" si="14"/>
        <v>0</v>
      </c>
      <c r="AV51" s="29">
        <f t="shared" si="14"/>
        <v>0</v>
      </c>
      <c r="AW51" s="29">
        <f t="shared" si="14"/>
        <v>0</v>
      </c>
      <c r="AX51" s="29">
        <f t="shared" si="14"/>
        <v>0</v>
      </c>
      <c r="AY51" s="29">
        <f t="shared" si="14"/>
        <v>0</v>
      </c>
      <c r="AZ51" s="29">
        <f t="shared" si="14"/>
        <v>0</v>
      </c>
      <c r="BA51" s="29">
        <f t="shared" si="14"/>
        <v>0</v>
      </c>
      <c r="BB51" s="29">
        <f t="shared" si="14"/>
        <v>0</v>
      </c>
      <c r="BC51" s="29">
        <f t="shared" si="14"/>
        <v>0</v>
      </c>
      <c r="BD51" s="29">
        <f t="shared" si="14"/>
        <v>0</v>
      </c>
      <c r="BE51" s="29">
        <f t="shared" si="14"/>
        <v>0</v>
      </c>
      <c r="BF51" s="29">
        <f t="shared" si="14"/>
        <v>0</v>
      </c>
      <c r="BG51" s="29">
        <f t="shared" si="14"/>
        <v>0</v>
      </c>
      <c r="BH51" s="29">
        <f t="shared" si="14"/>
        <v>0</v>
      </c>
      <c r="BI51" s="29">
        <f t="shared" si="14"/>
        <v>0</v>
      </c>
      <c r="BJ51" s="29">
        <f t="shared" si="14"/>
        <v>0</v>
      </c>
      <c r="BK51" s="29">
        <f t="shared" si="14"/>
        <v>0</v>
      </c>
      <c r="BL51" s="29">
        <f t="shared" si="14"/>
        <v>0</v>
      </c>
      <c r="BM51" s="29">
        <f t="shared" si="14"/>
        <v>0</v>
      </c>
      <c r="BN51" s="29">
        <f t="shared" si="14"/>
        <v>794000000</v>
      </c>
      <c r="BO51" s="29">
        <f aca="true" t="shared" si="15" ref="BO51:BW51">SUM(BO50)</f>
        <v>0</v>
      </c>
      <c r="BP51" s="29">
        <f t="shared" si="15"/>
        <v>0</v>
      </c>
      <c r="BQ51" s="29">
        <f t="shared" si="15"/>
        <v>0</v>
      </c>
      <c r="BR51" s="29">
        <f t="shared" si="15"/>
        <v>0</v>
      </c>
      <c r="BS51" s="29">
        <f t="shared" si="15"/>
        <v>0</v>
      </c>
      <c r="BT51" s="29"/>
      <c r="BU51" s="29">
        <f t="shared" si="15"/>
        <v>794000000</v>
      </c>
      <c r="BV51" s="29">
        <f t="shared" si="15"/>
        <v>0</v>
      </c>
      <c r="BW51" s="29">
        <f t="shared" si="15"/>
        <v>0</v>
      </c>
    </row>
    <row r="52" spans="1:75" ht="13.5" thickTop="1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1:75" ht="12.75">
      <c r="A53" s="47"/>
      <c r="B53" s="45" t="s">
        <v>107</v>
      </c>
      <c r="C53" s="41"/>
      <c r="D53" s="42"/>
      <c r="E53" s="42"/>
      <c r="F53" s="4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41"/>
      <c r="S53" s="42"/>
      <c r="T53" s="42"/>
      <c r="U53" s="4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1"/>
      <c r="AH53" s="42"/>
      <c r="AI53" s="42"/>
      <c r="AJ53" s="4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41"/>
      <c r="AW53" s="42"/>
      <c r="AX53" s="42"/>
      <c r="AY53" s="4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41"/>
      <c r="BL53" s="42"/>
      <c r="BM53" s="42"/>
      <c r="BN53" s="4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ht="15">
      <c r="A54" s="23">
        <v>701</v>
      </c>
      <c r="B54" s="25" t="s">
        <v>108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287095100</v>
      </c>
      <c r="BR54" s="26">
        <v>0</v>
      </c>
      <c r="BS54" s="26">
        <v>0</v>
      </c>
      <c r="BT54" s="26"/>
      <c r="BU54" s="27">
        <f aca="true" t="shared" si="16" ref="BU54:BW55">+C54+F54+I54+L54+O54+R54+U54+X54+AA54+AD54+AG54+AJ54+AM54+AP54+AS54+AV54+AY54+BB54+BE54+BH54+BK54+BN54+BQ54</f>
        <v>287095100</v>
      </c>
      <c r="BV54" s="27">
        <f t="shared" si="16"/>
        <v>0</v>
      </c>
      <c r="BW54" s="27">
        <f t="shared" si="16"/>
        <v>0</v>
      </c>
    </row>
    <row r="55" spans="1:75" ht="15">
      <c r="A55" s="23">
        <f>A54+1</f>
        <v>702</v>
      </c>
      <c r="B55" s="25" t="s">
        <v>109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54731350</v>
      </c>
      <c r="BR55" s="26">
        <v>0</v>
      </c>
      <c r="BS55" s="26">
        <v>0</v>
      </c>
      <c r="BT55" s="26"/>
      <c r="BU55" s="27">
        <f t="shared" si="16"/>
        <v>54731350</v>
      </c>
      <c r="BV55" s="27">
        <f t="shared" si="16"/>
        <v>0</v>
      </c>
      <c r="BW55" s="27">
        <f t="shared" si="16"/>
        <v>0</v>
      </c>
    </row>
    <row r="56" spans="1:75" s="30" customFormat="1" ht="15.75" thickBot="1">
      <c r="A56" s="68">
        <v>700</v>
      </c>
      <c r="B56" s="28" t="s">
        <v>110</v>
      </c>
      <c r="C56" s="29">
        <f aca="true" t="shared" si="17" ref="C56:BN56">SUM(C54:C55)</f>
        <v>0</v>
      </c>
      <c r="D56" s="29">
        <f t="shared" si="17"/>
        <v>0</v>
      </c>
      <c r="E56" s="29">
        <f t="shared" si="17"/>
        <v>0</v>
      </c>
      <c r="F56" s="29">
        <f t="shared" si="17"/>
        <v>0</v>
      </c>
      <c r="G56" s="29">
        <f t="shared" si="17"/>
        <v>0</v>
      </c>
      <c r="H56" s="29">
        <f t="shared" si="17"/>
        <v>0</v>
      </c>
      <c r="I56" s="29">
        <f t="shared" si="17"/>
        <v>0</v>
      </c>
      <c r="J56" s="29">
        <f t="shared" si="17"/>
        <v>0</v>
      </c>
      <c r="K56" s="29">
        <f t="shared" si="17"/>
        <v>0</v>
      </c>
      <c r="L56" s="29">
        <f t="shared" si="17"/>
        <v>0</v>
      </c>
      <c r="M56" s="29">
        <f t="shared" si="17"/>
        <v>0</v>
      </c>
      <c r="N56" s="29">
        <f t="shared" si="17"/>
        <v>0</v>
      </c>
      <c r="O56" s="29">
        <f t="shared" si="17"/>
        <v>0</v>
      </c>
      <c r="P56" s="29">
        <f t="shared" si="17"/>
        <v>0</v>
      </c>
      <c r="Q56" s="29">
        <f t="shared" si="17"/>
        <v>0</v>
      </c>
      <c r="R56" s="29">
        <f t="shared" si="17"/>
        <v>0</v>
      </c>
      <c r="S56" s="29">
        <f t="shared" si="17"/>
        <v>0</v>
      </c>
      <c r="T56" s="29">
        <f t="shared" si="17"/>
        <v>0</v>
      </c>
      <c r="U56" s="29">
        <f t="shared" si="17"/>
        <v>0</v>
      </c>
      <c r="V56" s="29">
        <f t="shared" si="17"/>
        <v>0</v>
      </c>
      <c r="W56" s="29">
        <f t="shared" si="17"/>
        <v>0</v>
      </c>
      <c r="X56" s="29">
        <f t="shared" si="17"/>
        <v>0</v>
      </c>
      <c r="Y56" s="29">
        <f t="shared" si="17"/>
        <v>0</v>
      </c>
      <c r="Z56" s="29">
        <f t="shared" si="17"/>
        <v>0</v>
      </c>
      <c r="AA56" s="29">
        <f t="shared" si="17"/>
        <v>0</v>
      </c>
      <c r="AB56" s="29">
        <f t="shared" si="17"/>
        <v>0</v>
      </c>
      <c r="AC56" s="29">
        <f t="shared" si="17"/>
        <v>0</v>
      </c>
      <c r="AD56" s="29">
        <f t="shared" si="17"/>
        <v>0</v>
      </c>
      <c r="AE56" s="29">
        <f t="shared" si="17"/>
        <v>0</v>
      </c>
      <c r="AF56" s="29">
        <f t="shared" si="17"/>
        <v>0</v>
      </c>
      <c r="AG56" s="29">
        <f t="shared" si="17"/>
        <v>0</v>
      </c>
      <c r="AH56" s="29">
        <f t="shared" si="17"/>
        <v>0</v>
      </c>
      <c r="AI56" s="29">
        <f t="shared" si="17"/>
        <v>0</v>
      </c>
      <c r="AJ56" s="29">
        <f t="shared" si="17"/>
        <v>0</v>
      </c>
      <c r="AK56" s="29">
        <f t="shared" si="17"/>
        <v>0</v>
      </c>
      <c r="AL56" s="29">
        <f t="shared" si="17"/>
        <v>0</v>
      </c>
      <c r="AM56" s="29">
        <f t="shared" si="17"/>
        <v>0</v>
      </c>
      <c r="AN56" s="29">
        <f t="shared" si="17"/>
        <v>0</v>
      </c>
      <c r="AO56" s="29">
        <f t="shared" si="17"/>
        <v>0</v>
      </c>
      <c r="AP56" s="29">
        <f t="shared" si="17"/>
        <v>0</v>
      </c>
      <c r="AQ56" s="29">
        <f t="shared" si="17"/>
        <v>0</v>
      </c>
      <c r="AR56" s="29">
        <f t="shared" si="17"/>
        <v>0</v>
      </c>
      <c r="AS56" s="29">
        <f t="shared" si="17"/>
        <v>0</v>
      </c>
      <c r="AT56" s="29">
        <f t="shared" si="17"/>
        <v>0</v>
      </c>
      <c r="AU56" s="29">
        <f t="shared" si="17"/>
        <v>0</v>
      </c>
      <c r="AV56" s="29">
        <f t="shared" si="17"/>
        <v>0</v>
      </c>
      <c r="AW56" s="29">
        <f t="shared" si="17"/>
        <v>0</v>
      </c>
      <c r="AX56" s="29">
        <f t="shared" si="17"/>
        <v>0</v>
      </c>
      <c r="AY56" s="29">
        <f t="shared" si="17"/>
        <v>0</v>
      </c>
      <c r="AZ56" s="29">
        <f t="shared" si="17"/>
        <v>0</v>
      </c>
      <c r="BA56" s="29">
        <f t="shared" si="17"/>
        <v>0</v>
      </c>
      <c r="BB56" s="29">
        <f t="shared" si="17"/>
        <v>0</v>
      </c>
      <c r="BC56" s="29">
        <f t="shared" si="17"/>
        <v>0</v>
      </c>
      <c r="BD56" s="29">
        <f t="shared" si="17"/>
        <v>0</v>
      </c>
      <c r="BE56" s="29">
        <f t="shared" si="17"/>
        <v>0</v>
      </c>
      <c r="BF56" s="29">
        <f t="shared" si="17"/>
        <v>0</v>
      </c>
      <c r="BG56" s="29">
        <f t="shared" si="17"/>
        <v>0</v>
      </c>
      <c r="BH56" s="29">
        <f t="shared" si="17"/>
        <v>0</v>
      </c>
      <c r="BI56" s="29">
        <f t="shared" si="17"/>
        <v>0</v>
      </c>
      <c r="BJ56" s="29">
        <f t="shared" si="17"/>
        <v>0</v>
      </c>
      <c r="BK56" s="29">
        <f t="shared" si="17"/>
        <v>0</v>
      </c>
      <c r="BL56" s="29">
        <f t="shared" si="17"/>
        <v>0</v>
      </c>
      <c r="BM56" s="29">
        <f t="shared" si="17"/>
        <v>0</v>
      </c>
      <c r="BN56" s="29">
        <f t="shared" si="17"/>
        <v>0</v>
      </c>
      <c r="BO56" s="29">
        <f aca="true" t="shared" si="18" ref="BO56:BW56">SUM(BO54:BO55)</f>
        <v>0</v>
      </c>
      <c r="BP56" s="29">
        <f t="shared" si="18"/>
        <v>0</v>
      </c>
      <c r="BQ56" s="29">
        <f t="shared" si="18"/>
        <v>341826450</v>
      </c>
      <c r="BR56" s="29">
        <f t="shared" si="18"/>
        <v>0</v>
      </c>
      <c r="BS56" s="29">
        <f t="shared" si="18"/>
        <v>0</v>
      </c>
      <c r="BT56" s="29"/>
      <c r="BU56" s="29">
        <f t="shared" si="18"/>
        <v>341826450</v>
      </c>
      <c r="BV56" s="29">
        <f t="shared" si="18"/>
        <v>0</v>
      </c>
      <c r="BW56" s="29">
        <f t="shared" si="18"/>
        <v>0</v>
      </c>
    </row>
    <row r="57" spans="1:75" ht="16.5" thickBot="1" thickTop="1">
      <c r="A57" s="33"/>
      <c r="B57" s="34" t="s">
        <v>111</v>
      </c>
      <c r="C57" s="35">
        <f aca="true" t="shared" si="19" ref="C57:BN57">+C25+C33+C40+C47+C51+C56</f>
        <v>778783892.03</v>
      </c>
      <c r="D57" s="35">
        <f t="shared" si="19"/>
        <v>85247357.62</v>
      </c>
      <c r="E57" s="35">
        <f t="shared" si="19"/>
        <v>0</v>
      </c>
      <c r="F57" s="35">
        <f t="shared" si="19"/>
        <v>7958760</v>
      </c>
      <c r="G57" s="35">
        <f t="shared" si="19"/>
        <v>0</v>
      </c>
      <c r="H57" s="35">
        <f t="shared" si="19"/>
        <v>0</v>
      </c>
      <c r="I57" s="35">
        <f t="shared" si="19"/>
        <v>186344380</v>
      </c>
      <c r="J57" s="35">
        <f t="shared" si="19"/>
        <v>0</v>
      </c>
      <c r="K57" s="35">
        <f t="shared" si="19"/>
        <v>0</v>
      </c>
      <c r="L57" s="35">
        <f t="shared" si="19"/>
        <v>503991677.35</v>
      </c>
      <c r="M57" s="35">
        <f t="shared" si="19"/>
        <v>161627943.06</v>
      </c>
      <c r="N57" s="35">
        <f t="shared" si="19"/>
        <v>0</v>
      </c>
      <c r="O57" s="35">
        <f t="shared" si="19"/>
        <v>204857323.56</v>
      </c>
      <c r="P57" s="35">
        <f t="shared" si="19"/>
        <v>46487246.58</v>
      </c>
      <c r="Q57" s="35">
        <f t="shared" si="19"/>
        <v>0</v>
      </c>
      <c r="R57" s="35">
        <f t="shared" si="19"/>
        <v>64970099.15</v>
      </c>
      <c r="S57" s="35">
        <f t="shared" si="19"/>
        <v>9902057.03</v>
      </c>
      <c r="T57" s="35">
        <f t="shared" si="19"/>
        <v>0</v>
      </c>
      <c r="U57" s="35">
        <f t="shared" si="19"/>
        <v>4686950</v>
      </c>
      <c r="V57" s="35">
        <f t="shared" si="19"/>
        <v>0</v>
      </c>
      <c r="W57" s="35">
        <f t="shared" si="19"/>
        <v>0</v>
      </c>
      <c r="X57" s="35">
        <f t="shared" si="19"/>
        <v>509483000.8</v>
      </c>
      <c r="Y57" s="35">
        <f t="shared" si="19"/>
        <v>118809319.76</v>
      </c>
      <c r="Z57" s="35">
        <f t="shared" si="19"/>
        <v>0</v>
      </c>
      <c r="AA57" s="35">
        <f t="shared" si="19"/>
        <v>712958090.48</v>
      </c>
      <c r="AB57" s="35">
        <f t="shared" si="19"/>
        <v>213526196.35</v>
      </c>
      <c r="AC57" s="35">
        <f t="shared" si="19"/>
        <v>0</v>
      </c>
      <c r="AD57" s="35">
        <f t="shared" si="19"/>
        <v>2776130310.3999996</v>
      </c>
      <c r="AE57" s="35">
        <f t="shared" si="19"/>
        <v>1257233529.6</v>
      </c>
      <c r="AF57" s="35">
        <f t="shared" si="19"/>
        <v>0</v>
      </c>
      <c r="AG57" s="35">
        <f t="shared" si="19"/>
        <v>5299510</v>
      </c>
      <c r="AH57" s="35">
        <f t="shared" si="19"/>
        <v>0</v>
      </c>
      <c r="AI57" s="35">
        <f t="shared" si="19"/>
        <v>0</v>
      </c>
      <c r="AJ57" s="35">
        <f t="shared" si="19"/>
        <v>540273892.4</v>
      </c>
      <c r="AK57" s="35">
        <f t="shared" si="19"/>
        <v>46114124</v>
      </c>
      <c r="AL57" s="35">
        <f t="shared" si="19"/>
        <v>0</v>
      </c>
      <c r="AM57" s="35">
        <f t="shared" si="19"/>
        <v>1988000</v>
      </c>
      <c r="AN57" s="35">
        <f t="shared" si="19"/>
        <v>0</v>
      </c>
      <c r="AO57" s="35">
        <f t="shared" si="19"/>
        <v>0</v>
      </c>
      <c r="AP57" s="35">
        <f t="shared" si="19"/>
        <v>31088540</v>
      </c>
      <c r="AQ57" s="35">
        <f t="shared" si="19"/>
        <v>1874900</v>
      </c>
      <c r="AR57" s="35">
        <f t="shared" si="19"/>
        <v>0</v>
      </c>
      <c r="AS57" s="35">
        <f t="shared" si="19"/>
        <v>24414450</v>
      </c>
      <c r="AT57" s="35">
        <f t="shared" si="19"/>
        <v>0</v>
      </c>
      <c r="AU57" s="35">
        <f t="shared" si="19"/>
        <v>0</v>
      </c>
      <c r="AV57" s="35">
        <f t="shared" si="19"/>
        <v>1407840</v>
      </c>
      <c r="AW57" s="35">
        <f t="shared" si="19"/>
        <v>0</v>
      </c>
      <c r="AX57" s="35">
        <f t="shared" si="19"/>
        <v>0</v>
      </c>
      <c r="AY57" s="35">
        <f t="shared" si="19"/>
        <v>0</v>
      </c>
      <c r="AZ57" s="35">
        <f t="shared" si="19"/>
        <v>0</v>
      </c>
      <c r="BA57" s="35">
        <f t="shared" si="19"/>
        <v>0</v>
      </c>
      <c r="BB57" s="35">
        <f t="shared" si="19"/>
        <v>0</v>
      </c>
      <c r="BC57" s="35">
        <f t="shared" si="19"/>
        <v>0</v>
      </c>
      <c r="BD57" s="35">
        <f t="shared" si="19"/>
        <v>0</v>
      </c>
      <c r="BE57" s="35">
        <f t="shared" si="19"/>
        <v>5704740</v>
      </c>
      <c r="BF57" s="35">
        <f t="shared" si="19"/>
        <v>0</v>
      </c>
      <c r="BG57" s="35">
        <f t="shared" si="19"/>
        <v>0</v>
      </c>
      <c r="BH57" s="35">
        <f t="shared" si="19"/>
        <v>376517610</v>
      </c>
      <c r="BI57" s="35">
        <f t="shared" si="19"/>
        <v>0</v>
      </c>
      <c r="BJ57" s="35">
        <f t="shared" si="19"/>
        <v>0</v>
      </c>
      <c r="BK57" s="35">
        <f t="shared" si="19"/>
        <v>0</v>
      </c>
      <c r="BL57" s="35">
        <f t="shared" si="19"/>
        <v>0</v>
      </c>
      <c r="BM57" s="35">
        <f t="shared" si="19"/>
        <v>0</v>
      </c>
      <c r="BN57" s="35">
        <f t="shared" si="19"/>
        <v>794000000</v>
      </c>
      <c r="BO57" s="35">
        <f aca="true" t="shared" si="20" ref="BO57:BW57">+BO25+BO33+BO40+BO47+BO51+BO56</f>
        <v>0</v>
      </c>
      <c r="BP57" s="35">
        <f t="shared" si="20"/>
        <v>0</v>
      </c>
      <c r="BQ57" s="35">
        <f t="shared" si="20"/>
        <v>341826450</v>
      </c>
      <c r="BR57" s="35">
        <f t="shared" si="20"/>
        <v>0</v>
      </c>
      <c r="BS57" s="35">
        <f t="shared" si="20"/>
        <v>0</v>
      </c>
      <c r="BT57" s="35"/>
      <c r="BU57" s="35">
        <f>+BU12+BU25+BU33+BU40+BU47+BU51+BU56</f>
        <v>7872685516.17</v>
      </c>
      <c r="BV57" s="35">
        <f t="shared" si="20"/>
        <v>1940822674</v>
      </c>
      <c r="BW57" s="35">
        <f t="shared" si="20"/>
        <v>0</v>
      </c>
    </row>
  </sheetData>
  <sheetProtection/>
  <mergeCells count="75">
    <mergeCell ref="C3:F3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U9:BV9"/>
    <mergeCell ref="A1:B1"/>
    <mergeCell ref="BB9:BC9"/>
    <mergeCell ref="BE9:BF9"/>
    <mergeCell ref="BH9:BI9"/>
    <mergeCell ref="BK9:BL9"/>
    <mergeCell ref="BN9:BO9"/>
    <mergeCell ref="BQ9:BR9"/>
    <mergeCell ref="AJ9:AK9"/>
    <mergeCell ref="AM9:AN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50" width="18.7109375" style="0" customWidth="1"/>
    <col min="51" max="51" width="12.00390625" style="0" customWidth="1"/>
    <col min="52" max="52" width="12.7109375" style="0" customWidth="1"/>
    <col min="53" max="53" width="12.140625" style="0" customWidth="1"/>
    <col min="54" max="54" width="14.57421875" style="0" customWidth="1"/>
    <col min="55" max="55" width="12.7109375" style="0" customWidth="1"/>
    <col min="56" max="56" width="12.28125" style="0" customWidth="1"/>
    <col min="57" max="58" width="18.7109375" style="0" customWidth="1"/>
    <col min="59" max="59" width="12.00390625" style="0" customWidth="1"/>
    <col min="60" max="61" width="18.7109375" style="0" customWidth="1"/>
    <col min="62" max="62" width="12.140625" style="0" customWidth="1"/>
    <col min="63" max="64" width="18.7109375" style="0" customWidth="1"/>
    <col min="65" max="65" width="14.00390625" style="0" customWidth="1"/>
    <col min="66" max="75" width="18.7109375" style="0" customWidth="1"/>
  </cols>
  <sheetData>
    <row r="1" spans="1:10" ht="49.5" customHeight="1">
      <c r="A1" s="106" t="s">
        <v>134</v>
      </c>
      <c r="B1" s="106"/>
      <c r="C1" s="77"/>
      <c r="D1" s="77"/>
      <c r="E1" s="77"/>
      <c r="F1" s="77"/>
      <c r="G1" s="77"/>
      <c r="H1" s="77"/>
      <c r="I1" s="77"/>
      <c r="J1" s="77"/>
    </row>
    <row r="3" spans="3:6" ht="12.75">
      <c r="C3" s="84" t="s">
        <v>6</v>
      </c>
      <c r="D3" s="84"/>
      <c r="E3" s="84"/>
      <c r="F3" s="84"/>
    </row>
    <row r="4" ht="18.75">
      <c r="B4" s="3" t="s">
        <v>132</v>
      </c>
    </row>
    <row r="5" spans="2:7" ht="18.75">
      <c r="B5" s="36"/>
      <c r="C5" s="36" t="s">
        <v>131</v>
      </c>
      <c r="D5" s="37">
        <f>'[2]Entrate'!C5</f>
        <v>2021</v>
      </c>
      <c r="G5" s="3"/>
    </row>
    <row r="6" spans="2:7" ht="18.75">
      <c r="B6" s="3"/>
      <c r="G6" s="3"/>
    </row>
    <row r="7" spans="1:75" ht="12.75" customHeight="1">
      <c r="A7" s="80"/>
      <c r="B7" s="110" t="s">
        <v>66</v>
      </c>
      <c r="C7" s="87">
        <v>1</v>
      </c>
      <c r="D7" s="88"/>
      <c r="E7" s="89"/>
      <c r="F7" s="87">
        <v>2</v>
      </c>
      <c r="G7" s="88"/>
      <c r="H7" s="89"/>
      <c r="I7" s="87">
        <v>3</v>
      </c>
      <c r="J7" s="88"/>
      <c r="K7" s="89"/>
      <c r="L7" s="87">
        <v>4</v>
      </c>
      <c r="M7" s="88"/>
      <c r="N7" s="89"/>
      <c r="O7" s="87">
        <v>5</v>
      </c>
      <c r="P7" s="88"/>
      <c r="Q7" s="89"/>
      <c r="R7" s="87">
        <v>6</v>
      </c>
      <c r="S7" s="88"/>
      <c r="T7" s="89"/>
      <c r="U7" s="87">
        <v>7</v>
      </c>
      <c r="V7" s="88"/>
      <c r="W7" s="89"/>
      <c r="X7" s="87">
        <v>8</v>
      </c>
      <c r="Y7" s="88"/>
      <c r="Z7" s="89"/>
      <c r="AA7" s="87">
        <v>9</v>
      </c>
      <c r="AB7" s="88"/>
      <c r="AC7" s="89"/>
      <c r="AD7" s="87">
        <v>10</v>
      </c>
      <c r="AE7" s="88"/>
      <c r="AF7" s="89"/>
      <c r="AG7" s="88">
        <v>11</v>
      </c>
      <c r="AH7" s="88"/>
      <c r="AI7" s="89"/>
      <c r="AJ7" s="87">
        <v>12</v>
      </c>
      <c r="AK7" s="88"/>
      <c r="AL7" s="89"/>
      <c r="AM7" s="87">
        <v>13</v>
      </c>
      <c r="AN7" s="88"/>
      <c r="AO7" s="89"/>
      <c r="AP7" s="87">
        <v>14</v>
      </c>
      <c r="AQ7" s="88"/>
      <c r="AR7" s="89"/>
      <c r="AS7" s="87">
        <v>15</v>
      </c>
      <c r="AT7" s="88"/>
      <c r="AU7" s="89"/>
      <c r="AV7" s="88">
        <v>16</v>
      </c>
      <c r="AW7" s="88"/>
      <c r="AX7" s="89"/>
      <c r="AY7" s="87">
        <v>17</v>
      </c>
      <c r="AZ7" s="88"/>
      <c r="BA7" s="89"/>
      <c r="BB7" s="87">
        <v>18</v>
      </c>
      <c r="BC7" s="88"/>
      <c r="BD7" s="89"/>
      <c r="BE7" s="87">
        <v>19</v>
      </c>
      <c r="BF7" s="88"/>
      <c r="BG7" s="89"/>
      <c r="BH7" s="87">
        <v>20</v>
      </c>
      <c r="BI7" s="88"/>
      <c r="BJ7" s="89"/>
      <c r="BK7" s="88">
        <v>50</v>
      </c>
      <c r="BL7" s="88"/>
      <c r="BM7" s="89"/>
      <c r="BN7" s="87">
        <v>60</v>
      </c>
      <c r="BO7" s="88"/>
      <c r="BP7" s="89"/>
      <c r="BQ7" s="87">
        <v>99</v>
      </c>
      <c r="BR7" s="88"/>
      <c r="BS7" s="88"/>
      <c r="BT7" s="90" t="s">
        <v>129</v>
      </c>
      <c r="BU7" s="92" t="s">
        <v>130</v>
      </c>
      <c r="BV7" s="93"/>
      <c r="BW7" s="94"/>
    </row>
    <row r="8" spans="1:75" s="19" customFormat="1" ht="58.5" customHeight="1">
      <c r="A8" s="78"/>
      <c r="B8" s="111"/>
      <c r="C8" s="93" t="s">
        <v>67</v>
      </c>
      <c r="D8" s="93"/>
      <c r="E8" s="98"/>
      <c r="F8" s="99" t="s">
        <v>68</v>
      </c>
      <c r="G8" s="98"/>
      <c r="H8" s="100"/>
      <c r="I8" s="107" t="s">
        <v>69</v>
      </c>
      <c r="J8" s="108"/>
      <c r="K8" s="103"/>
      <c r="L8" s="101" t="s">
        <v>70</v>
      </c>
      <c r="M8" s="102"/>
      <c r="N8" s="103"/>
      <c r="O8" s="101" t="s">
        <v>71</v>
      </c>
      <c r="P8" s="102"/>
      <c r="Q8" s="103"/>
      <c r="R8" s="93" t="s">
        <v>133</v>
      </c>
      <c r="S8" s="93"/>
      <c r="T8" s="98"/>
      <c r="U8" s="99" t="s">
        <v>112</v>
      </c>
      <c r="V8" s="98"/>
      <c r="W8" s="100"/>
      <c r="X8" s="107" t="s">
        <v>113</v>
      </c>
      <c r="Y8" s="108"/>
      <c r="Z8" s="103"/>
      <c r="AA8" s="101" t="s">
        <v>114</v>
      </c>
      <c r="AB8" s="102"/>
      <c r="AC8" s="103"/>
      <c r="AD8" s="101" t="s">
        <v>115</v>
      </c>
      <c r="AE8" s="102"/>
      <c r="AF8" s="103"/>
      <c r="AG8" s="93" t="s">
        <v>116</v>
      </c>
      <c r="AH8" s="93"/>
      <c r="AI8" s="98"/>
      <c r="AJ8" s="99" t="s">
        <v>117</v>
      </c>
      <c r="AK8" s="98"/>
      <c r="AL8" s="100"/>
      <c r="AM8" s="107" t="s">
        <v>118</v>
      </c>
      <c r="AN8" s="108"/>
      <c r="AO8" s="103"/>
      <c r="AP8" s="101" t="s">
        <v>119</v>
      </c>
      <c r="AQ8" s="102"/>
      <c r="AR8" s="103"/>
      <c r="AS8" s="101" t="s">
        <v>120</v>
      </c>
      <c r="AT8" s="102"/>
      <c r="AU8" s="103"/>
      <c r="AV8" s="93" t="s">
        <v>121</v>
      </c>
      <c r="AW8" s="93"/>
      <c r="AX8" s="98"/>
      <c r="AY8" s="99" t="s">
        <v>122</v>
      </c>
      <c r="AZ8" s="98"/>
      <c r="BA8" s="100"/>
      <c r="BB8" s="107" t="s">
        <v>123</v>
      </c>
      <c r="BC8" s="108"/>
      <c r="BD8" s="103"/>
      <c r="BE8" s="101" t="s">
        <v>124</v>
      </c>
      <c r="BF8" s="102"/>
      <c r="BG8" s="103"/>
      <c r="BH8" s="101" t="s">
        <v>125</v>
      </c>
      <c r="BI8" s="102"/>
      <c r="BJ8" s="103"/>
      <c r="BK8" s="93" t="s">
        <v>126</v>
      </c>
      <c r="BL8" s="93"/>
      <c r="BM8" s="98"/>
      <c r="BN8" s="99" t="s">
        <v>127</v>
      </c>
      <c r="BO8" s="98"/>
      <c r="BP8" s="100"/>
      <c r="BQ8" s="107" t="s">
        <v>128</v>
      </c>
      <c r="BR8" s="108"/>
      <c r="BS8" s="102"/>
      <c r="BT8" s="91"/>
      <c r="BU8" s="95"/>
      <c r="BV8" s="96"/>
      <c r="BW8" s="97"/>
    </row>
    <row r="9" spans="1:75" s="19" customFormat="1" ht="11.25" customHeight="1">
      <c r="A9" s="78"/>
      <c r="B9" s="57"/>
      <c r="C9" s="85" t="s">
        <v>4</v>
      </c>
      <c r="D9" s="86"/>
      <c r="E9" s="58" t="s">
        <v>5</v>
      </c>
      <c r="F9" s="85" t="s">
        <v>4</v>
      </c>
      <c r="G9" s="86"/>
      <c r="H9" s="65" t="s">
        <v>5</v>
      </c>
      <c r="I9" s="85" t="s">
        <v>4</v>
      </c>
      <c r="J9" s="86"/>
      <c r="K9" s="21" t="s">
        <v>5</v>
      </c>
      <c r="L9" s="85" t="s">
        <v>4</v>
      </c>
      <c r="M9" s="86"/>
      <c r="N9" s="21" t="s">
        <v>5</v>
      </c>
      <c r="O9" s="85" t="s">
        <v>4</v>
      </c>
      <c r="P9" s="86"/>
      <c r="Q9" s="21" t="s">
        <v>5</v>
      </c>
      <c r="R9" s="109" t="s">
        <v>4</v>
      </c>
      <c r="S9" s="86"/>
      <c r="T9" s="58" t="s">
        <v>5</v>
      </c>
      <c r="U9" s="85" t="s">
        <v>4</v>
      </c>
      <c r="V9" s="86"/>
      <c r="W9" s="65" t="s">
        <v>5</v>
      </c>
      <c r="X9" s="85" t="s">
        <v>4</v>
      </c>
      <c r="Y9" s="86"/>
      <c r="Z9" s="21" t="s">
        <v>5</v>
      </c>
      <c r="AA9" s="85" t="s">
        <v>4</v>
      </c>
      <c r="AB9" s="86"/>
      <c r="AC9" s="21" t="s">
        <v>5</v>
      </c>
      <c r="AD9" s="85" t="s">
        <v>4</v>
      </c>
      <c r="AE9" s="86"/>
      <c r="AF9" s="21" t="s">
        <v>5</v>
      </c>
      <c r="AG9" s="109" t="s">
        <v>4</v>
      </c>
      <c r="AH9" s="86"/>
      <c r="AI9" s="58" t="s">
        <v>5</v>
      </c>
      <c r="AJ9" s="85" t="s">
        <v>4</v>
      </c>
      <c r="AK9" s="86"/>
      <c r="AL9" s="65" t="s">
        <v>5</v>
      </c>
      <c r="AM9" s="85" t="s">
        <v>4</v>
      </c>
      <c r="AN9" s="86"/>
      <c r="AO9" s="21" t="s">
        <v>5</v>
      </c>
      <c r="AP9" s="85" t="s">
        <v>4</v>
      </c>
      <c r="AQ9" s="86"/>
      <c r="AR9" s="21" t="s">
        <v>5</v>
      </c>
      <c r="AS9" s="85" t="s">
        <v>4</v>
      </c>
      <c r="AT9" s="86"/>
      <c r="AU9" s="21" t="s">
        <v>5</v>
      </c>
      <c r="AV9" s="109" t="s">
        <v>4</v>
      </c>
      <c r="AW9" s="86"/>
      <c r="AX9" s="58" t="s">
        <v>5</v>
      </c>
      <c r="AY9" s="85" t="s">
        <v>4</v>
      </c>
      <c r="AZ9" s="86"/>
      <c r="BA9" s="65" t="s">
        <v>5</v>
      </c>
      <c r="BB9" s="85" t="s">
        <v>4</v>
      </c>
      <c r="BC9" s="86"/>
      <c r="BD9" s="21" t="s">
        <v>5</v>
      </c>
      <c r="BE9" s="85" t="s">
        <v>4</v>
      </c>
      <c r="BF9" s="86"/>
      <c r="BG9" s="21" t="s">
        <v>5</v>
      </c>
      <c r="BH9" s="85" t="s">
        <v>4</v>
      </c>
      <c r="BI9" s="86"/>
      <c r="BJ9" s="21" t="s">
        <v>5</v>
      </c>
      <c r="BK9" s="109" t="s">
        <v>4</v>
      </c>
      <c r="BL9" s="86"/>
      <c r="BM9" s="58" t="s">
        <v>5</v>
      </c>
      <c r="BN9" s="85" t="s">
        <v>4</v>
      </c>
      <c r="BO9" s="86"/>
      <c r="BP9" s="65" t="s">
        <v>5</v>
      </c>
      <c r="BQ9" s="85" t="s">
        <v>4</v>
      </c>
      <c r="BR9" s="86"/>
      <c r="BS9" s="21" t="s">
        <v>5</v>
      </c>
      <c r="BT9" s="73" t="s">
        <v>4</v>
      </c>
      <c r="BU9" s="85" t="s">
        <v>4</v>
      </c>
      <c r="BV9" s="86"/>
      <c r="BW9" s="21" t="s">
        <v>5</v>
      </c>
    </row>
    <row r="10" spans="1:75" s="19" customFormat="1" ht="39" customHeight="1">
      <c r="A10" s="79"/>
      <c r="B10" s="57"/>
      <c r="C10" s="59"/>
      <c r="D10" s="63" t="s">
        <v>72</v>
      </c>
      <c r="E10" s="61"/>
      <c r="F10" s="62"/>
      <c r="G10" s="63" t="s">
        <v>72</v>
      </c>
      <c r="H10" s="64"/>
      <c r="I10" s="62"/>
      <c r="J10" s="66" t="s">
        <v>72</v>
      </c>
      <c r="K10" s="61"/>
      <c r="L10" s="60"/>
      <c r="M10" s="66" t="s">
        <v>72</v>
      </c>
      <c r="N10" s="61"/>
      <c r="O10" s="62"/>
      <c r="P10" s="66" t="s">
        <v>72</v>
      </c>
      <c r="Q10" s="61"/>
      <c r="R10" s="59"/>
      <c r="S10" s="63" t="s">
        <v>72</v>
      </c>
      <c r="T10" s="61"/>
      <c r="U10" s="62"/>
      <c r="V10" s="63" t="s">
        <v>72</v>
      </c>
      <c r="W10" s="64"/>
      <c r="X10" s="62"/>
      <c r="Y10" s="66" t="s">
        <v>72</v>
      </c>
      <c r="Z10" s="61"/>
      <c r="AA10" s="60"/>
      <c r="AB10" s="66" t="s">
        <v>72</v>
      </c>
      <c r="AC10" s="61"/>
      <c r="AD10" s="62"/>
      <c r="AE10" s="66" t="s">
        <v>72</v>
      </c>
      <c r="AF10" s="61"/>
      <c r="AG10" s="59"/>
      <c r="AH10" s="63" t="s">
        <v>72</v>
      </c>
      <c r="AI10" s="61"/>
      <c r="AJ10" s="62"/>
      <c r="AK10" s="63" t="s">
        <v>72</v>
      </c>
      <c r="AL10" s="64"/>
      <c r="AM10" s="62"/>
      <c r="AN10" s="66" t="s">
        <v>72</v>
      </c>
      <c r="AO10" s="61"/>
      <c r="AP10" s="60"/>
      <c r="AQ10" s="66" t="s">
        <v>72</v>
      </c>
      <c r="AR10" s="61"/>
      <c r="AS10" s="62"/>
      <c r="AT10" s="66" t="s">
        <v>72</v>
      </c>
      <c r="AU10" s="61"/>
      <c r="AV10" s="59"/>
      <c r="AW10" s="63" t="s">
        <v>72</v>
      </c>
      <c r="AX10" s="61"/>
      <c r="AY10" s="62"/>
      <c r="AZ10" s="63" t="s">
        <v>72</v>
      </c>
      <c r="BA10" s="64"/>
      <c r="BB10" s="62"/>
      <c r="BC10" s="66" t="s">
        <v>72</v>
      </c>
      <c r="BD10" s="61"/>
      <c r="BE10" s="60"/>
      <c r="BF10" s="66" t="s">
        <v>72</v>
      </c>
      <c r="BG10" s="61"/>
      <c r="BH10" s="62"/>
      <c r="BI10" s="66" t="s">
        <v>72</v>
      </c>
      <c r="BJ10" s="61"/>
      <c r="BK10" s="59"/>
      <c r="BL10" s="63" t="s">
        <v>72</v>
      </c>
      <c r="BM10" s="61"/>
      <c r="BN10" s="62"/>
      <c r="BO10" s="63" t="s">
        <v>72</v>
      </c>
      <c r="BP10" s="64"/>
      <c r="BQ10" s="62"/>
      <c r="BR10" s="66" t="s">
        <v>72</v>
      </c>
      <c r="BS10" s="61"/>
      <c r="BT10" s="60"/>
      <c r="BU10" s="62"/>
      <c r="BV10" s="66" t="s">
        <v>72</v>
      </c>
      <c r="BW10" s="61"/>
    </row>
    <row r="11" spans="1:75" s="2" customFormat="1" ht="11.2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67"/>
      <c r="L11" s="24"/>
      <c r="M11" s="24"/>
      <c r="N11" s="6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7"/>
      <c r="AA11" s="24"/>
      <c r="AB11" s="24"/>
      <c r="AC11" s="67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67"/>
      <c r="AP11" s="24"/>
      <c r="AQ11" s="24"/>
      <c r="AR11" s="67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67"/>
      <c r="BE11" s="24"/>
      <c r="BF11" s="24"/>
      <c r="BG11" s="67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67"/>
      <c r="BT11" s="24"/>
      <c r="BU11" s="24"/>
      <c r="BV11" s="24"/>
      <c r="BW11" s="24"/>
    </row>
    <row r="12" spans="1:75" s="2" customFormat="1" ht="11.25" customHeight="1">
      <c r="A12" s="22"/>
      <c r="B12" s="55" t="s">
        <v>73</v>
      </c>
      <c r="C12" s="24"/>
      <c r="D12" s="24"/>
      <c r="E12" s="24"/>
      <c r="F12" s="24"/>
      <c r="G12" s="24"/>
      <c r="H12" s="24"/>
      <c r="I12" s="24"/>
      <c r="J12" s="24"/>
      <c r="K12" s="67"/>
      <c r="L12" s="24"/>
      <c r="M12" s="24"/>
      <c r="N12" s="6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7"/>
      <c r="AA12" s="24"/>
      <c r="AB12" s="24"/>
      <c r="AC12" s="67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67"/>
      <c r="AP12" s="24"/>
      <c r="AQ12" s="24"/>
      <c r="AR12" s="67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67"/>
      <c r="BE12" s="24"/>
      <c r="BF12" s="24"/>
      <c r="BG12" s="67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67"/>
      <c r="BT12" s="26">
        <v>0</v>
      </c>
      <c r="BU12" s="26">
        <f>BT12</f>
        <v>0</v>
      </c>
      <c r="BV12" s="24"/>
      <c r="BW12" s="24"/>
    </row>
    <row r="13" spans="1:75" s="2" customFormat="1" ht="11.25" customHeight="1">
      <c r="A13" s="22"/>
      <c r="B13" s="55"/>
      <c r="C13" s="24"/>
      <c r="D13" s="24"/>
      <c r="E13" s="24"/>
      <c r="F13" s="24"/>
      <c r="G13" s="24"/>
      <c r="H13" s="24"/>
      <c r="I13" s="24"/>
      <c r="J13" s="24"/>
      <c r="K13" s="67"/>
      <c r="L13" s="24"/>
      <c r="M13" s="24"/>
      <c r="N13" s="6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7"/>
      <c r="AA13" s="24"/>
      <c r="AB13" s="24"/>
      <c r="AC13" s="67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67"/>
      <c r="AP13" s="24"/>
      <c r="AQ13" s="24"/>
      <c r="AR13" s="67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67"/>
      <c r="BE13" s="24"/>
      <c r="BF13" s="24"/>
      <c r="BG13" s="67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67"/>
      <c r="BT13" s="24"/>
      <c r="BU13" s="24"/>
      <c r="BV13" s="24"/>
      <c r="BW13" s="24"/>
    </row>
    <row r="14" spans="1:75" ht="12.75">
      <c r="A14" s="47"/>
      <c r="B14" s="45" t="s">
        <v>74</v>
      </c>
      <c r="C14" s="41"/>
      <c r="D14" s="42"/>
      <c r="E14" s="42"/>
      <c r="F14" s="4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1"/>
      <c r="S14" s="42"/>
      <c r="T14" s="42"/>
      <c r="U14" s="4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1"/>
      <c r="AH14" s="42"/>
      <c r="AI14" s="42"/>
      <c r="AJ14" s="4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41"/>
      <c r="AW14" s="42"/>
      <c r="AX14" s="42"/>
      <c r="AY14" s="4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41"/>
      <c r="BL14" s="42"/>
      <c r="BM14" s="42"/>
      <c r="BN14" s="4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5">
      <c r="A15" s="23">
        <v>101</v>
      </c>
      <c r="B15" s="25" t="s">
        <v>75</v>
      </c>
      <c r="C15" s="26">
        <v>217299900</v>
      </c>
      <c r="D15" s="26">
        <v>0</v>
      </c>
      <c r="E15" s="26">
        <v>0</v>
      </c>
      <c r="F15" s="26">
        <v>2174790</v>
      </c>
      <c r="G15" s="26">
        <v>0</v>
      </c>
      <c r="H15" s="26">
        <v>0</v>
      </c>
      <c r="I15" s="26">
        <v>119166000</v>
      </c>
      <c r="J15" s="26">
        <v>0</v>
      </c>
      <c r="K15" s="26">
        <v>0</v>
      </c>
      <c r="L15" s="26">
        <v>92725910</v>
      </c>
      <c r="M15" s="26">
        <v>0</v>
      </c>
      <c r="N15" s="26">
        <v>0</v>
      </c>
      <c r="O15" s="26">
        <v>30617870</v>
      </c>
      <c r="P15" s="26">
        <v>0</v>
      </c>
      <c r="Q15" s="26">
        <v>0</v>
      </c>
      <c r="R15" s="26">
        <v>4006020</v>
      </c>
      <c r="S15" s="26">
        <v>0</v>
      </c>
      <c r="T15" s="26">
        <v>0</v>
      </c>
      <c r="U15" s="26">
        <v>1930470</v>
      </c>
      <c r="V15" s="26">
        <v>0</v>
      </c>
      <c r="W15" s="26">
        <v>0</v>
      </c>
      <c r="X15" s="26">
        <v>19882370</v>
      </c>
      <c r="Y15" s="26">
        <v>0</v>
      </c>
      <c r="Z15" s="26">
        <v>0</v>
      </c>
      <c r="AA15" s="26">
        <v>4061940</v>
      </c>
      <c r="AB15" s="26">
        <v>0</v>
      </c>
      <c r="AC15" s="26">
        <v>0</v>
      </c>
      <c r="AD15" s="26">
        <v>13142890</v>
      </c>
      <c r="AE15" s="26">
        <v>0</v>
      </c>
      <c r="AF15" s="26">
        <v>0</v>
      </c>
      <c r="AG15" s="26">
        <v>781830</v>
      </c>
      <c r="AH15" s="26">
        <v>0</v>
      </c>
      <c r="AI15" s="26">
        <v>0</v>
      </c>
      <c r="AJ15" s="26">
        <v>84872560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7099520</v>
      </c>
      <c r="AQ15" s="26">
        <v>0</v>
      </c>
      <c r="AR15" s="26">
        <v>0</v>
      </c>
      <c r="AS15" s="26">
        <v>9762440</v>
      </c>
      <c r="AT15" s="26">
        <v>0</v>
      </c>
      <c r="AU15" s="26">
        <v>0</v>
      </c>
      <c r="AV15" s="26">
        <v>241290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1065370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/>
      <c r="BU15" s="27">
        <f>+C15+F15+I15+L15+O15+R15+U15+X15+AA15+AD15+AG15+AJ15+AM15+AP15+AS15+AV15+AY15+BB15+BE15+BH15+BK15+BN15+BQ15</f>
        <v>608831170</v>
      </c>
      <c r="BV15" s="27">
        <f aca="true" t="shared" si="0" ref="BV15:BW24">+D15+G15+J15+M15+P15+S15+V15+Y15+AB15+AE15+AH15+AK15+AN15+AQ15+AT15+AW15+AZ15+BC15+BF15+BI15+BL15+BO15+BR15</f>
        <v>0</v>
      </c>
      <c r="BW15" s="27">
        <f t="shared" si="0"/>
        <v>0</v>
      </c>
    </row>
    <row r="16" spans="1:75" ht="15">
      <c r="A16" s="23">
        <f>A15+1</f>
        <v>102</v>
      </c>
      <c r="B16" s="25" t="s">
        <v>76</v>
      </c>
      <c r="C16" s="26">
        <v>17336450</v>
      </c>
      <c r="D16" s="26">
        <v>0</v>
      </c>
      <c r="E16" s="26">
        <v>0</v>
      </c>
      <c r="F16" s="26">
        <v>169540</v>
      </c>
      <c r="G16" s="26">
        <v>0</v>
      </c>
      <c r="H16" s="26">
        <v>0</v>
      </c>
      <c r="I16" s="26">
        <v>9223230</v>
      </c>
      <c r="J16" s="26">
        <v>0</v>
      </c>
      <c r="K16" s="26">
        <v>0</v>
      </c>
      <c r="L16" s="26">
        <v>7447450</v>
      </c>
      <c r="M16" s="26">
        <v>0</v>
      </c>
      <c r="N16" s="26">
        <v>0</v>
      </c>
      <c r="O16" s="26">
        <v>1852200</v>
      </c>
      <c r="P16" s="26">
        <v>0</v>
      </c>
      <c r="Q16" s="26">
        <v>0</v>
      </c>
      <c r="R16" s="26">
        <v>316020</v>
      </c>
      <c r="S16" s="26">
        <v>0</v>
      </c>
      <c r="T16" s="26">
        <v>0</v>
      </c>
      <c r="U16" s="26">
        <v>154380</v>
      </c>
      <c r="V16" s="26">
        <v>0</v>
      </c>
      <c r="W16" s="26">
        <v>0</v>
      </c>
      <c r="X16" s="26">
        <v>2883980</v>
      </c>
      <c r="Y16" s="26">
        <v>0</v>
      </c>
      <c r="Z16" s="26">
        <v>0</v>
      </c>
      <c r="AA16" s="26">
        <v>320230</v>
      </c>
      <c r="AB16" s="26">
        <v>0</v>
      </c>
      <c r="AC16" s="26">
        <v>0</v>
      </c>
      <c r="AD16" s="26">
        <v>1042470</v>
      </c>
      <c r="AE16" s="26">
        <v>0</v>
      </c>
      <c r="AF16" s="26">
        <v>0</v>
      </c>
      <c r="AG16" s="26">
        <v>61720</v>
      </c>
      <c r="AH16" s="26">
        <v>0</v>
      </c>
      <c r="AI16" s="26">
        <v>0</v>
      </c>
      <c r="AJ16" s="26">
        <v>3033610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559060</v>
      </c>
      <c r="AQ16" s="26">
        <v>0</v>
      </c>
      <c r="AR16" s="26">
        <v>0</v>
      </c>
      <c r="AS16" s="26">
        <v>786730</v>
      </c>
      <c r="AT16" s="26">
        <v>0</v>
      </c>
      <c r="AU16" s="26">
        <v>0</v>
      </c>
      <c r="AV16" s="26">
        <v>17340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101870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/>
      <c r="BU16" s="27">
        <f aca="true" t="shared" si="1" ref="BU16:BU24">+C16+F16+I16+L16+O16+R16+U16+X16+AA16+AD16+AG16+AJ16+AM16+AP16+AS16+AV16+AY16+BB16+BE16+BH16+BK16+BN16+BQ16</f>
        <v>45306280</v>
      </c>
      <c r="BV16" s="27">
        <f t="shared" si="0"/>
        <v>0</v>
      </c>
      <c r="BW16" s="27">
        <f t="shared" si="0"/>
        <v>0</v>
      </c>
    </row>
    <row r="17" spans="1:75" ht="15">
      <c r="A17" s="23">
        <f aca="true" t="shared" si="2" ref="A17:A24">A16+1</f>
        <v>103</v>
      </c>
      <c r="B17" s="25" t="s">
        <v>77</v>
      </c>
      <c r="C17" s="26">
        <v>77701370</v>
      </c>
      <c r="D17" s="26">
        <v>0</v>
      </c>
      <c r="E17" s="26">
        <v>0</v>
      </c>
      <c r="F17" s="26">
        <v>54790</v>
      </c>
      <c r="G17" s="26">
        <v>0</v>
      </c>
      <c r="H17" s="26">
        <v>0</v>
      </c>
      <c r="I17" s="26">
        <v>48266180</v>
      </c>
      <c r="J17" s="26">
        <v>0</v>
      </c>
      <c r="K17" s="26">
        <v>0</v>
      </c>
      <c r="L17" s="26">
        <v>103829460</v>
      </c>
      <c r="M17" s="26">
        <v>0</v>
      </c>
      <c r="N17" s="26">
        <v>0</v>
      </c>
      <c r="O17" s="26">
        <v>38524930</v>
      </c>
      <c r="P17" s="26">
        <v>0</v>
      </c>
      <c r="Q17" s="26">
        <v>0</v>
      </c>
      <c r="R17" s="26">
        <v>11621180</v>
      </c>
      <c r="S17" s="26">
        <v>0</v>
      </c>
      <c r="T17" s="26">
        <v>0</v>
      </c>
      <c r="U17" s="26">
        <v>1819410</v>
      </c>
      <c r="V17" s="26">
        <v>0</v>
      </c>
      <c r="W17" s="26">
        <v>0</v>
      </c>
      <c r="X17" s="26">
        <v>51526100</v>
      </c>
      <c r="Y17" s="26">
        <v>0</v>
      </c>
      <c r="Z17" s="26">
        <v>0</v>
      </c>
      <c r="AA17" s="26">
        <v>340438830</v>
      </c>
      <c r="AB17" s="26">
        <v>0</v>
      </c>
      <c r="AC17" s="26">
        <v>0</v>
      </c>
      <c r="AD17" s="26">
        <v>169397540</v>
      </c>
      <c r="AE17" s="26">
        <v>0</v>
      </c>
      <c r="AF17" s="26">
        <v>0</v>
      </c>
      <c r="AG17" s="26">
        <v>1314440</v>
      </c>
      <c r="AH17" s="26">
        <v>0</v>
      </c>
      <c r="AI17" s="26">
        <v>0</v>
      </c>
      <c r="AJ17" s="26">
        <v>320315790</v>
      </c>
      <c r="AK17" s="26">
        <v>0</v>
      </c>
      <c r="AL17" s="26">
        <v>0</v>
      </c>
      <c r="AM17" s="26">
        <v>1722500</v>
      </c>
      <c r="AN17" s="26">
        <v>0</v>
      </c>
      <c r="AO17" s="26">
        <v>0</v>
      </c>
      <c r="AP17" s="26">
        <v>5290780</v>
      </c>
      <c r="AQ17" s="26">
        <v>0</v>
      </c>
      <c r="AR17" s="26">
        <v>0</v>
      </c>
      <c r="AS17" s="26">
        <v>12345680</v>
      </c>
      <c r="AT17" s="26">
        <v>0</v>
      </c>
      <c r="AU17" s="26">
        <v>0</v>
      </c>
      <c r="AV17" s="26">
        <v>133580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4273410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/>
      <c r="BU17" s="27">
        <f t="shared" si="1"/>
        <v>1188575970</v>
      </c>
      <c r="BV17" s="27">
        <f t="shared" si="0"/>
        <v>0</v>
      </c>
      <c r="BW17" s="27">
        <f t="shared" si="0"/>
        <v>0</v>
      </c>
    </row>
    <row r="18" spans="1:75" ht="15">
      <c r="A18" s="23">
        <f t="shared" si="2"/>
        <v>104</v>
      </c>
      <c r="B18" s="25" t="s">
        <v>23</v>
      </c>
      <c r="C18" s="26">
        <v>8306330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25589860</v>
      </c>
      <c r="M18" s="26">
        <v>0</v>
      </c>
      <c r="N18" s="26">
        <v>0</v>
      </c>
      <c r="O18" s="26">
        <v>7911200</v>
      </c>
      <c r="P18" s="26">
        <v>0</v>
      </c>
      <c r="Q18" s="26">
        <v>0</v>
      </c>
      <c r="R18" s="26">
        <v>2108140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38041080</v>
      </c>
      <c r="Y18" s="26">
        <v>0</v>
      </c>
      <c r="Z18" s="26">
        <v>0</v>
      </c>
      <c r="AA18" s="26">
        <v>3295800</v>
      </c>
      <c r="AB18" s="26">
        <v>0</v>
      </c>
      <c r="AC18" s="26">
        <v>0</v>
      </c>
      <c r="AD18" s="26">
        <v>289050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29810500</v>
      </c>
      <c r="AK18" s="26">
        <v>0</v>
      </c>
      <c r="AL18" s="26">
        <v>0</v>
      </c>
      <c r="AM18" s="26">
        <v>60000</v>
      </c>
      <c r="AN18" s="26">
        <v>0</v>
      </c>
      <c r="AO18" s="26">
        <v>0</v>
      </c>
      <c r="AP18" s="26">
        <v>3600540</v>
      </c>
      <c r="AQ18" s="26">
        <v>0</v>
      </c>
      <c r="AR18" s="26">
        <v>0</v>
      </c>
      <c r="AS18" s="26">
        <v>378000</v>
      </c>
      <c r="AT18" s="26">
        <v>0</v>
      </c>
      <c r="AU18" s="26">
        <v>0</v>
      </c>
      <c r="AV18" s="26">
        <v>10000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35000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/>
      <c r="BU18" s="27">
        <f t="shared" si="1"/>
        <v>119435500</v>
      </c>
      <c r="BV18" s="27">
        <f t="shared" si="0"/>
        <v>0</v>
      </c>
      <c r="BW18" s="27">
        <f t="shared" si="0"/>
        <v>0</v>
      </c>
    </row>
    <row r="19" spans="1:75" ht="15">
      <c r="A19" s="23">
        <f t="shared" si="2"/>
        <v>105</v>
      </c>
      <c r="B19" s="25" t="s">
        <v>78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/>
      <c r="BU19" s="27">
        <f t="shared" si="1"/>
        <v>0</v>
      </c>
      <c r="BV19" s="27">
        <f t="shared" si="0"/>
        <v>0</v>
      </c>
      <c r="BW19" s="27">
        <f t="shared" si="0"/>
        <v>0</v>
      </c>
    </row>
    <row r="20" spans="1:75" ht="15">
      <c r="A20" s="23">
        <f t="shared" si="2"/>
        <v>106</v>
      </c>
      <c r="B20" s="25" t="s">
        <v>79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/>
      <c r="BU20" s="27">
        <f t="shared" si="1"/>
        <v>0</v>
      </c>
      <c r="BV20" s="27">
        <f t="shared" si="0"/>
        <v>0</v>
      </c>
      <c r="BW20" s="27">
        <f t="shared" si="0"/>
        <v>0</v>
      </c>
    </row>
    <row r="21" spans="1:75" ht="15">
      <c r="A21" s="23">
        <f t="shared" si="2"/>
        <v>107</v>
      </c>
      <c r="B21" s="25" t="s">
        <v>80</v>
      </c>
      <c r="C21" s="26">
        <v>15078460</v>
      </c>
      <c r="D21" s="26">
        <v>0</v>
      </c>
      <c r="E21" s="26">
        <v>0</v>
      </c>
      <c r="F21" s="26">
        <v>184380</v>
      </c>
      <c r="G21" s="26">
        <v>0</v>
      </c>
      <c r="H21" s="26">
        <v>0</v>
      </c>
      <c r="I21" s="26">
        <v>672060</v>
      </c>
      <c r="J21" s="26">
        <v>0</v>
      </c>
      <c r="K21" s="26">
        <v>0</v>
      </c>
      <c r="L21" s="26">
        <v>9434300</v>
      </c>
      <c r="M21" s="26">
        <v>0</v>
      </c>
      <c r="N21" s="26">
        <v>0</v>
      </c>
      <c r="O21" s="26">
        <v>9490300</v>
      </c>
      <c r="P21" s="26">
        <v>0</v>
      </c>
      <c r="Q21" s="26">
        <v>0</v>
      </c>
      <c r="R21" s="26">
        <v>1517320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7445440</v>
      </c>
      <c r="Y21" s="26">
        <v>0</v>
      </c>
      <c r="Z21" s="26">
        <v>0</v>
      </c>
      <c r="AA21" s="26">
        <v>6815600</v>
      </c>
      <c r="AB21" s="26">
        <v>0</v>
      </c>
      <c r="AC21" s="26">
        <v>0</v>
      </c>
      <c r="AD21" s="26">
        <v>69665200</v>
      </c>
      <c r="AE21" s="26">
        <v>0</v>
      </c>
      <c r="AF21" s="26">
        <v>0</v>
      </c>
      <c r="AG21" s="26">
        <v>34280</v>
      </c>
      <c r="AH21" s="26">
        <v>0</v>
      </c>
      <c r="AI21" s="26">
        <v>0</v>
      </c>
      <c r="AJ21" s="26">
        <v>4825520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175180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/>
      <c r="BU21" s="27">
        <f t="shared" si="1"/>
        <v>125338040</v>
      </c>
      <c r="BV21" s="27">
        <f t="shared" si="0"/>
        <v>0</v>
      </c>
      <c r="BW21" s="27">
        <f t="shared" si="0"/>
        <v>0</v>
      </c>
    </row>
    <row r="22" spans="1:75" ht="15">
      <c r="A22" s="23">
        <f t="shared" si="2"/>
        <v>108</v>
      </c>
      <c r="B22" s="25" t="s">
        <v>81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/>
      <c r="BU22" s="27">
        <f t="shared" si="1"/>
        <v>0</v>
      </c>
      <c r="BV22" s="27">
        <f t="shared" si="0"/>
        <v>0</v>
      </c>
      <c r="BW22" s="27">
        <f t="shared" si="0"/>
        <v>0</v>
      </c>
    </row>
    <row r="23" spans="1:75" ht="15">
      <c r="A23" s="23">
        <f t="shared" si="2"/>
        <v>109</v>
      </c>
      <c r="B23" s="25" t="s">
        <v>82</v>
      </c>
      <c r="C23" s="26">
        <v>5207770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323500</v>
      </c>
      <c r="J23" s="26">
        <v>0</v>
      </c>
      <c r="K23" s="26">
        <v>0</v>
      </c>
      <c r="L23" s="26">
        <v>158600</v>
      </c>
      <c r="M23" s="26">
        <v>0</v>
      </c>
      <c r="N23" s="26">
        <v>0</v>
      </c>
      <c r="O23" s="26">
        <v>92100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270500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72000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271700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20000</v>
      </c>
      <c r="AQ23" s="26">
        <v>0</v>
      </c>
      <c r="AR23" s="26">
        <v>0</v>
      </c>
      <c r="AS23" s="26">
        <v>6000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/>
      <c r="BU23" s="27">
        <f t="shared" si="1"/>
        <v>6422170</v>
      </c>
      <c r="BV23" s="27">
        <f t="shared" si="0"/>
        <v>0</v>
      </c>
      <c r="BW23" s="27">
        <f t="shared" si="0"/>
        <v>0</v>
      </c>
    </row>
    <row r="24" spans="1:75" ht="15">
      <c r="A24" s="23">
        <f t="shared" si="2"/>
        <v>110</v>
      </c>
      <c r="B24" s="25" t="s">
        <v>83</v>
      </c>
      <c r="C24" s="26">
        <v>29258630</v>
      </c>
      <c r="D24" s="26">
        <v>20500000</v>
      </c>
      <c r="E24" s="26">
        <v>0</v>
      </c>
      <c r="F24" s="26">
        <v>0</v>
      </c>
      <c r="G24" s="26">
        <v>0</v>
      </c>
      <c r="H24" s="26">
        <v>0</v>
      </c>
      <c r="I24" s="26">
        <v>364560</v>
      </c>
      <c r="J24" s="26">
        <v>0</v>
      </c>
      <c r="K24" s="26">
        <v>0</v>
      </c>
      <c r="L24" s="26">
        <v>25000</v>
      </c>
      <c r="M24" s="26">
        <v>0</v>
      </c>
      <c r="N24" s="26">
        <v>0</v>
      </c>
      <c r="O24" s="26">
        <v>460000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50000</v>
      </c>
      <c r="Y24" s="26">
        <v>0</v>
      </c>
      <c r="Z24" s="26">
        <v>0</v>
      </c>
      <c r="AA24" s="26">
        <v>25000</v>
      </c>
      <c r="AB24" s="26">
        <v>0</v>
      </c>
      <c r="AC24" s="26">
        <v>0</v>
      </c>
      <c r="AD24" s="26">
        <v>30000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10000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388539000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/>
      <c r="BU24" s="27">
        <f t="shared" si="1"/>
        <v>418762190</v>
      </c>
      <c r="BV24" s="27">
        <f t="shared" si="0"/>
        <v>20500000</v>
      </c>
      <c r="BW24" s="27">
        <f t="shared" si="0"/>
        <v>0</v>
      </c>
    </row>
    <row r="25" spans="1:75" s="30" customFormat="1" ht="15.75" thickBot="1">
      <c r="A25" s="68">
        <v>100</v>
      </c>
      <c r="B25" s="28" t="s">
        <v>84</v>
      </c>
      <c r="C25" s="29">
        <f aca="true" t="shared" si="3" ref="C25:BN25">SUM(C15:C24)</f>
        <v>370188910</v>
      </c>
      <c r="D25" s="29">
        <f t="shared" si="3"/>
        <v>20500000</v>
      </c>
      <c r="E25" s="29">
        <f t="shared" si="3"/>
        <v>0</v>
      </c>
      <c r="F25" s="29">
        <f t="shared" si="3"/>
        <v>2583500</v>
      </c>
      <c r="G25" s="29">
        <f t="shared" si="3"/>
        <v>0</v>
      </c>
      <c r="H25" s="29">
        <f t="shared" si="3"/>
        <v>0</v>
      </c>
      <c r="I25" s="29">
        <f t="shared" si="3"/>
        <v>178015530</v>
      </c>
      <c r="J25" s="29">
        <f t="shared" si="3"/>
        <v>0</v>
      </c>
      <c r="K25" s="29">
        <f t="shared" si="3"/>
        <v>0</v>
      </c>
      <c r="L25" s="29">
        <f t="shared" si="3"/>
        <v>239210580</v>
      </c>
      <c r="M25" s="29">
        <f t="shared" si="3"/>
        <v>0</v>
      </c>
      <c r="N25" s="29">
        <f t="shared" si="3"/>
        <v>0</v>
      </c>
      <c r="O25" s="29">
        <f t="shared" si="3"/>
        <v>88948600</v>
      </c>
      <c r="P25" s="29">
        <f t="shared" si="3"/>
        <v>0</v>
      </c>
      <c r="Q25" s="29">
        <f t="shared" si="3"/>
        <v>0</v>
      </c>
      <c r="R25" s="29">
        <f t="shared" si="3"/>
        <v>19568680</v>
      </c>
      <c r="S25" s="29">
        <f t="shared" si="3"/>
        <v>0</v>
      </c>
      <c r="T25" s="29">
        <f t="shared" si="3"/>
        <v>0</v>
      </c>
      <c r="U25" s="29">
        <f t="shared" si="3"/>
        <v>3904260</v>
      </c>
      <c r="V25" s="29">
        <f t="shared" si="3"/>
        <v>0</v>
      </c>
      <c r="W25" s="29">
        <f t="shared" si="3"/>
        <v>0</v>
      </c>
      <c r="X25" s="29">
        <f t="shared" si="3"/>
        <v>120099470</v>
      </c>
      <c r="Y25" s="29">
        <f t="shared" si="3"/>
        <v>0</v>
      </c>
      <c r="Z25" s="29">
        <f t="shared" si="3"/>
        <v>0</v>
      </c>
      <c r="AA25" s="29">
        <f t="shared" si="3"/>
        <v>354957400</v>
      </c>
      <c r="AB25" s="29">
        <f t="shared" si="3"/>
        <v>0</v>
      </c>
      <c r="AC25" s="29">
        <f t="shared" si="3"/>
        <v>0</v>
      </c>
      <c r="AD25" s="29">
        <f t="shared" si="3"/>
        <v>253639150</v>
      </c>
      <c r="AE25" s="29">
        <f t="shared" si="3"/>
        <v>0</v>
      </c>
      <c r="AF25" s="29">
        <f t="shared" si="3"/>
        <v>0</v>
      </c>
      <c r="AG25" s="29">
        <f t="shared" si="3"/>
        <v>2192270</v>
      </c>
      <c r="AH25" s="29">
        <f t="shared" si="3"/>
        <v>0</v>
      </c>
      <c r="AI25" s="29">
        <f t="shared" si="3"/>
        <v>0</v>
      </c>
      <c r="AJ25" s="29">
        <f t="shared" si="3"/>
        <v>443129680</v>
      </c>
      <c r="AK25" s="29">
        <f t="shared" si="3"/>
        <v>0</v>
      </c>
      <c r="AL25" s="29">
        <f t="shared" si="3"/>
        <v>0</v>
      </c>
      <c r="AM25" s="29">
        <f t="shared" si="3"/>
        <v>1792500</v>
      </c>
      <c r="AN25" s="29">
        <f t="shared" si="3"/>
        <v>0</v>
      </c>
      <c r="AO25" s="29">
        <f t="shared" si="3"/>
        <v>0</v>
      </c>
      <c r="AP25" s="29">
        <f t="shared" si="3"/>
        <v>16745080</v>
      </c>
      <c r="AQ25" s="29">
        <f t="shared" si="3"/>
        <v>0</v>
      </c>
      <c r="AR25" s="29">
        <f t="shared" si="3"/>
        <v>0</v>
      </c>
      <c r="AS25" s="29">
        <f t="shared" si="3"/>
        <v>23278850</v>
      </c>
      <c r="AT25" s="29">
        <f t="shared" si="3"/>
        <v>0</v>
      </c>
      <c r="AU25" s="29">
        <f t="shared" si="3"/>
        <v>0</v>
      </c>
      <c r="AV25" s="29">
        <f t="shared" si="3"/>
        <v>402210</v>
      </c>
      <c r="AW25" s="29">
        <f t="shared" si="3"/>
        <v>0</v>
      </c>
      <c r="AX25" s="29">
        <f t="shared" si="3"/>
        <v>0</v>
      </c>
      <c r="AY25" s="29">
        <f t="shared" si="3"/>
        <v>0</v>
      </c>
      <c r="AZ25" s="29">
        <f t="shared" si="3"/>
        <v>0</v>
      </c>
      <c r="BA25" s="29">
        <f t="shared" si="3"/>
        <v>0</v>
      </c>
      <c r="BB25" s="29">
        <f t="shared" si="3"/>
        <v>0</v>
      </c>
      <c r="BC25" s="29">
        <f t="shared" si="3"/>
        <v>0</v>
      </c>
      <c r="BD25" s="29">
        <f t="shared" si="3"/>
        <v>0</v>
      </c>
      <c r="BE25" s="29">
        <f t="shared" si="3"/>
        <v>5475650</v>
      </c>
      <c r="BF25" s="29">
        <f t="shared" si="3"/>
        <v>0</v>
      </c>
      <c r="BG25" s="29">
        <f t="shared" si="3"/>
        <v>0</v>
      </c>
      <c r="BH25" s="29">
        <f t="shared" si="3"/>
        <v>388539000</v>
      </c>
      <c r="BI25" s="29">
        <f t="shared" si="3"/>
        <v>0</v>
      </c>
      <c r="BJ25" s="29">
        <f t="shared" si="3"/>
        <v>0</v>
      </c>
      <c r="BK25" s="29">
        <f t="shared" si="3"/>
        <v>0</v>
      </c>
      <c r="BL25" s="29">
        <f t="shared" si="3"/>
        <v>0</v>
      </c>
      <c r="BM25" s="29">
        <f t="shared" si="3"/>
        <v>0</v>
      </c>
      <c r="BN25" s="29">
        <f t="shared" si="3"/>
        <v>0</v>
      </c>
      <c r="BO25" s="29">
        <f aca="true" t="shared" si="4" ref="BO25:BW25">SUM(BO15:BO24)</f>
        <v>0</v>
      </c>
      <c r="BP25" s="29">
        <f t="shared" si="4"/>
        <v>0</v>
      </c>
      <c r="BQ25" s="29">
        <f t="shared" si="4"/>
        <v>0</v>
      </c>
      <c r="BR25" s="29">
        <f t="shared" si="4"/>
        <v>0</v>
      </c>
      <c r="BS25" s="29">
        <f t="shared" si="4"/>
        <v>0</v>
      </c>
      <c r="BT25" s="29"/>
      <c r="BU25" s="29">
        <f t="shared" si="4"/>
        <v>2512671320</v>
      </c>
      <c r="BV25" s="29">
        <f t="shared" si="4"/>
        <v>20500000</v>
      </c>
      <c r="BW25" s="29">
        <f t="shared" si="4"/>
        <v>0</v>
      </c>
    </row>
    <row r="26" spans="1:75" ht="13.5" thickTop="1">
      <c r="A26" s="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</row>
    <row r="27" spans="1:75" ht="12.75">
      <c r="A27" s="47"/>
      <c r="B27" s="45" t="s">
        <v>85</v>
      </c>
      <c r="C27" s="41"/>
      <c r="D27" s="42"/>
      <c r="E27" s="42"/>
      <c r="F27" s="4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1"/>
      <c r="S27" s="42"/>
      <c r="T27" s="42"/>
      <c r="U27" s="4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1"/>
      <c r="AH27" s="42"/>
      <c r="AI27" s="42"/>
      <c r="AJ27" s="4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41"/>
      <c r="AW27" s="42"/>
      <c r="AX27" s="42"/>
      <c r="AY27" s="4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41"/>
      <c r="BL27" s="42"/>
      <c r="BM27" s="42"/>
      <c r="BN27" s="4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15">
      <c r="A28" s="23">
        <v>201</v>
      </c>
      <c r="B28" s="25" t="s">
        <v>86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/>
      <c r="BU28" s="27">
        <f>+C28+F28+I28+L28+O28+R28+U28+X28+AA28+AD28+AG28+AJ28+AM28+AP28+AS28+AV28+AY28+BB28+BE28+BH28+BK28+BN28+BQ28</f>
        <v>0</v>
      </c>
      <c r="BV28" s="27">
        <f aca="true" t="shared" si="5" ref="BV28:BW32">+D28+G28+J28+M28+P28+S28+V28+Y28+AB28+AE28+AH28+AK28+AN28+AQ28+AT28+AW28+AZ28+BC28+BF28+BI28+BL28+BO28+BR28</f>
        <v>0</v>
      </c>
      <c r="BW28" s="27">
        <f t="shared" si="5"/>
        <v>0</v>
      </c>
    </row>
    <row r="29" spans="1:75" ht="15">
      <c r="A29" s="23">
        <f>A28+1</f>
        <v>202</v>
      </c>
      <c r="B29" s="25" t="s">
        <v>87</v>
      </c>
      <c r="C29" s="26">
        <v>69868327.57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6470000</v>
      </c>
      <c r="J29" s="26">
        <v>0</v>
      </c>
      <c r="K29" s="26">
        <v>0</v>
      </c>
      <c r="L29" s="26">
        <v>55331943.06</v>
      </c>
      <c r="M29" s="26">
        <v>0</v>
      </c>
      <c r="N29" s="26">
        <v>0</v>
      </c>
      <c r="O29" s="26">
        <v>36016201.2</v>
      </c>
      <c r="P29" s="26">
        <v>0</v>
      </c>
      <c r="Q29" s="26">
        <v>0</v>
      </c>
      <c r="R29" s="26">
        <v>22182057.03</v>
      </c>
      <c r="S29" s="26">
        <v>0</v>
      </c>
      <c r="T29" s="26">
        <v>0</v>
      </c>
      <c r="U29" s="26">
        <v>730000</v>
      </c>
      <c r="V29" s="26">
        <v>0</v>
      </c>
      <c r="W29" s="26">
        <v>0</v>
      </c>
      <c r="X29" s="26">
        <v>133325726.6</v>
      </c>
      <c r="Y29" s="26">
        <v>0</v>
      </c>
      <c r="Z29" s="26">
        <v>0</v>
      </c>
      <c r="AA29" s="26">
        <v>71934937.43</v>
      </c>
      <c r="AB29" s="26">
        <v>0</v>
      </c>
      <c r="AC29" s="26">
        <v>0</v>
      </c>
      <c r="AD29" s="26">
        <v>507636145.43</v>
      </c>
      <c r="AE29" s="26">
        <v>0</v>
      </c>
      <c r="AF29" s="26">
        <v>0</v>
      </c>
      <c r="AG29" s="26">
        <v>2880000</v>
      </c>
      <c r="AH29" s="26">
        <v>0</v>
      </c>
      <c r="AI29" s="26">
        <v>0</v>
      </c>
      <c r="AJ29" s="26">
        <v>33443784</v>
      </c>
      <c r="AK29" s="26">
        <v>0</v>
      </c>
      <c r="AL29" s="26">
        <v>0</v>
      </c>
      <c r="AM29" s="26">
        <v>205000</v>
      </c>
      <c r="AN29" s="26">
        <v>0</v>
      </c>
      <c r="AO29" s="26">
        <v>0</v>
      </c>
      <c r="AP29" s="26">
        <v>864900</v>
      </c>
      <c r="AQ29" s="26">
        <v>0</v>
      </c>
      <c r="AR29" s="26">
        <v>0</v>
      </c>
      <c r="AS29" s="26">
        <v>30000</v>
      </c>
      <c r="AT29" s="26">
        <v>0</v>
      </c>
      <c r="AU29" s="26">
        <v>0</v>
      </c>
      <c r="AV29" s="26">
        <v>1000000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/>
      <c r="BU29" s="27">
        <f>+C29+F29+I29+L29+O29+R29+U29+X29+AA29+AD29+AG29+AJ29+AM29+AP29+AS29+AV29+AY29+BB29+BE29+BH29+BK29+BN29+BQ29</f>
        <v>941919022.3199999</v>
      </c>
      <c r="BV29" s="27">
        <f t="shared" si="5"/>
        <v>0</v>
      </c>
      <c r="BW29" s="27">
        <f t="shared" si="5"/>
        <v>0</v>
      </c>
    </row>
    <row r="30" spans="1:75" ht="15">
      <c r="A30" s="23">
        <f>A29+1</f>
        <v>203</v>
      </c>
      <c r="B30" s="25" t="s">
        <v>88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600000</v>
      </c>
      <c r="J30" s="26">
        <v>0</v>
      </c>
      <c r="K30" s="26">
        <v>0</v>
      </c>
      <c r="L30" s="26">
        <v>500000</v>
      </c>
      <c r="M30" s="26">
        <v>0</v>
      </c>
      <c r="N30" s="26">
        <v>0</v>
      </c>
      <c r="O30" s="26">
        <v>8530000</v>
      </c>
      <c r="P30" s="26">
        <v>0</v>
      </c>
      <c r="Q30" s="26">
        <v>0</v>
      </c>
      <c r="R30" s="26">
        <v>5000000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2724825</v>
      </c>
      <c r="Y30" s="26">
        <v>0</v>
      </c>
      <c r="Z30" s="26">
        <v>0</v>
      </c>
      <c r="AA30" s="26">
        <v>4470000</v>
      </c>
      <c r="AB30" s="26">
        <v>0</v>
      </c>
      <c r="AC30" s="26">
        <v>0</v>
      </c>
      <c r="AD30" s="26">
        <v>26050000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8000000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/>
      <c r="BU30" s="27">
        <f>+C30+F30+I30+L30+O30+R30+U30+X30+AA30+AD30+AG30+AJ30+AM30+AP30+AS30+AV30+AY30+BB30+BE30+BH30+BK30+BN30+BQ30</f>
        <v>55874825</v>
      </c>
      <c r="BV30" s="27">
        <f t="shared" si="5"/>
        <v>0</v>
      </c>
      <c r="BW30" s="27">
        <f t="shared" si="5"/>
        <v>0</v>
      </c>
    </row>
    <row r="31" spans="1:75" ht="15">
      <c r="A31" s="23">
        <f>A30+1</f>
        <v>204</v>
      </c>
      <c r="B31" s="25" t="s">
        <v>89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/>
      <c r="BU31" s="27">
        <f>+C31+F31+I31+L31+O31+R31+U31+X31+AA31+AD31+AG31+AJ31+AM31+AP31+AS31+AV31+AY31+BB31+BE31+BH31+BK31+BN31+BQ31</f>
        <v>0</v>
      </c>
      <c r="BV31" s="27">
        <f t="shared" si="5"/>
        <v>0</v>
      </c>
      <c r="BW31" s="27">
        <f t="shared" si="5"/>
        <v>0</v>
      </c>
    </row>
    <row r="32" spans="1:75" ht="15">
      <c r="A32" s="23">
        <f>A31+1</f>
        <v>205</v>
      </c>
      <c r="B32" s="25" t="s">
        <v>90</v>
      </c>
      <c r="C32" s="26">
        <v>48920517.54</v>
      </c>
      <c r="D32" s="26">
        <v>42920517.54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45868000</v>
      </c>
      <c r="M32" s="26">
        <v>45868000</v>
      </c>
      <c r="N32" s="26">
        <v>0</v>
      </c>
      <c r="O32" s="26">
        <v>20034165.36</v>
      </c>
      <c r="P32" s="26">
        <v>20034165.36</v>
      </c>
      <c r="Q32" s="26">
        <v>0</v>
      </c>
      <c r="R32" s="26">
        <v>1100000</v>
      </c>
      <c r="S32" s="26">
        <v>1100000</v>
      </c>
      <c r="T32" s="26">
        <v>0</v>
      </c>
      <c r="U32" s="26">
        <v>0</v>
      </c>
      <c r="V32" s="26">
        <v>0</v>
      </c>
      <c r="W32" s="26">
        <v>0</v>
      </c>
      <c r="X32" s="26">
        <v>107278446</v>
      </c>
      <c r="Y32" s="26">
        <v>96408446</v>
      </c>
      <c r="Z32" s="26">
        <v>0</v>
      </c>
      <c r="AA32" s="26">
        <v>35162491.92</v>
      </c>
      <c r="AB32" s="26">
        <v>35162491.92</v>
      </c>
      <c r="AC32" s="26">
        <v>0</v>
      </c>
      <c r="AD32" s="26">
        <v>1545098089.25</v>
      </c>
      <c r="AE32" s="26">
        <v>1545098089.25</v>
      </c>
      <c r="AF32" s="26">
        <v>0</v>
      </c>
      <c r="AG32" s="26">
        <v>0</v>
      </c>
      <c r="AH32" s="26">
        <v>0</v>
      </c>
      <c r="AI32" s="26">
        <v>0</v>
      </c>
      <c r="AJ32" s="26">
        <v>29802000</v>
      </c>
      <c r="AK32" s="26">
        <v>29802000</v>
      </c>
      <c r="AL32" s="26">
        <v>0</v>
      </c>
      <c r="AM32" s="26">
        <v>0</v>
      </c>
      <c r="AN32" s="26">
        <v>0</v>
      </c>
      <c r="AO32" s="26">
        <v>0</v>
      </c>
      <c r="AP32" s="26">
        <v>1110000</v>
      </c>
      <c r="AQ32" s="26">
        <v>1110000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/>
      <c r="BU32" s="27">
        <f>+C32+F32+I32+L32+O32+R32+U32+X32+AA32+AD32+AG32+AJ32+AM32+AP32+AS32+AV32+AY32+BB32+BE32+BH32+BK32+BN32+BQ32</f>
        <v>1834373710.07</v>
      </c>
      <c r="BV32" s="27">
        <f t="shared" si="5"/>
        <v>1817503710.07</v>
      </c>
      <c r="BW32" s="27">
        <f t="shared" si="5"/>
        <v>0</v>
      </c>
    </row>
    <row r="33" spans="1:75" s="30" customFormat="1" ht="15.75" thickBot="1">
      <c r="A33" s="68">
        <v>200</v>
      </c>
      <c r="B33" s="28" t="s">
        <v>91</v>
      </c>
      <c r="C33" s="29">
        <f aca="true" t="shared" si="6" ref="C33:BN33">SUM(C28:C32)</f>
        <v>118788845.10999998</v>
      </c>
      <c r="D33" s="29">
        <f t="shared" si="6"/>
        <v>42920517.54</v>
      </c>
      <c r="E33" s="29">
        <f t="shared" si="6"/>
        <v>0</v>
      </c>
      <c r="F33" s="29">
        <f t="shared" si="6"/>
        <v>0</v>
      </c>
      <c r="G33" s="29">
        <f t="shared" si="6"/>
        <v>0</v>
      </c>
      <c r="H33" s="29">
        <f t="shared" si="6"/>
        <v>0</v>
      </c>
      <c r="I33" s="29">
        <f t="shared" si="6"/>
        <v>7070000</v>
      </c>
      <c r="J33" s="29">
        <f t="shared" si="6"/>
        <v>0</v>
      </c>
      <c r="K33" s="29">
        <f t="shared" si="6"/>
        <v>0</v>
      </c>
      <c r="L33" s="29">
        <f t="shared" si="6"/>
        <v>101699943.06</v>
      </c>
      <c r="M33" s="29">
        <f t="shared" si="6"/>
        <v>45868000</v>
      </c>
      <c r="N33" s="29">
        <f t="shared" si="6"/>
        <v>0</v>
      </c>
      <c r="O33" s="29">
        <f t="shared" si="6"/>
        <v>64580366.56</v>
      </c>
      <c r="P33" s="29">
        <f t="shared" si="6"/>
        <v>20034165.36</v>
      </c>
      <c r="Q33" s="29">
        <f t="shared" si="6"/>
        <v>0</v>
      </c>
      <c r="R33" s="29">
        <f t="shared" si="6"/>
        <v>28282057.03</v>
      </c>
      <c r="S33" s="29">
        <f t="shared" si="6"/>
        <v>1100000</v>
      </c>
      <c r="T33" s="29">
        <f t="shared" si="6"/>
        <v>0</v>
      </c>
      <c r="U33" s="29">
        <f t="shared" si="6"/>
        <v>730000</v>
      </c>
      <c r="V33" s="29">
        <f t="shared" si="6"/>
        <v>0</v>
      </c>
      <c r="W33" s="29">
        <f t="shared" si="6"/>
        <v>0</v>
      </c>
      <c r="X33" s="29">
        <f t="shared" si="6"/>
        <v>243328997.6</v>
      </c>
      <c r="Y33" s="29">
        <f t="shared" si="6"/>
        <v>96408446</v>
      </c>
      <c r="Z33" s="29">
        <f t="shared" si="6"/>
        <v>0</v>
      </c>
      <c r="AA33" s="29">
        <f t="shared" si="6"/>
        <v>111567429.35000001</v>
      </c>
      <c r="AB33" s="29">
        <f t="shared" si="6"/>
        <v>35162491.92</v>
      </c>
      <c r="AC33" s="29">
        <f t="shared" si="6"/>
        <v>0</v>
      </c>
      <c r="AD33" s="29">
        <f t="shared" si="6"/>
        <v>2078784234.68</v>
      </c>
      <c r="AE33" s="29">
        <f t="shared" si="6"/>
        <v>1545098089.25</v>
      </c>
      <c r="AF33" s="29">
        <f t="shared" si="6"/>
        <v>0</v>
      </c>
      <c r="AG33" s="29">
        <f t="shared" si="6"/>
        <v>2880000</v>
      </c>
      <c r="AH33" s="29">
        <f t="shared" si="6"/>
        <v>0</v>
      </c>
      <c r="AI33" s="29">
        <f t="shared" si="6"/>
        <v>0</v>
      </c>
      <c r="AJ33" s="29">
        <f t="shared" si="6"/>
        <v>63245784</v>
      </c>
      <c r="AK33" s="29">
        <f t="shared" si="6"/>
        <v>29802000</v>
      </c>
      <c r="AL33" s="29">
        <f t="shared" si="6"/>
        <v>0</v>
      </c>
      <c r="AM33" s="29">
        <f t="shared" si="6"/>
        <v>205000</v>
      </c>
      <c r="AN33" s="29">
        <f t="shared" si="6"/>
        <v>0</v>
      </c>
      <c r="AO33" s="29">
        <f t="shared" si="6"/>
        <v>0</v>
      </c>
      <c r="AP33" s="29">
        <f t="shared" si="6"/>
        <v>9974900</v>
      </c>
      <c r="AQ33" s="29">
        <f t="shared" si="6"/>
        <v>1110000</v>
      </c>
      <c r="AR33" s="29">
        <f t="shared" si="6"/>
        <v>0</v>
      </c>
      <c r="AS33" s="29">
        <f t="shared" si="6"/>
        <v>30000</v>
      </c>
      <c r="AT33" s="29">
        <f t="shared" si="6"/>
        <v>0</v>
      </c>
      <c r="AU33" s="29">
        <f t="shared" si="6"/>
        <v>0</v>
      </c>
      <c r="AV33" s="29">
        <f t="shared" si="6"/>
        <v>1000000</v>
      </c>
      <c r="AW33" s="29">
        <f t="shared" si="6"/>
        <v>0</v>
      </c>
      <c r="AX33" s="29">
        <f t="shared" si="6"/>
        <v>0</v>
      </c>
      <c r="AY33" s="29">
        <f t="shared" si="6"/>
        <v>0</v>
      </c>
      <c r="AZ33" s="29">
        <f t="shared" si="6"/>
        <v>0</v>
      </c>
      <c r="BA33" s="29">
        <f t="shared" si="6"/>
        <v>0</v>
      </c>
      <c r="BB33" s="29">
        <f t="shared" si="6"/>
        <v>0</v>
      </c>
      <c r="BC33" s="29">
        <f t="shared" si="6"/>
        <v>0</v>
      </c>
      <c r="BD33" s="29">
        <f t="shared" si="6"/>
        <v>0</v>
      </c>
      <c r="BE33" s="29">
        <f t="shared" si="6"/>
        <v>0</v>
      </c>
      <c r="BF33" s="29">
        <f t="shared" si="6"/>
        <v>0</v>
      </c>
      <c r="BG33" s="29">
        <f t="shared" si="6"/>
        <v>0</v>
      </c>
      <c r="BH33" s="29">
        <f t="shared" si="6"/>
        <v>0</v>
      </c>
      <c r="BI33" s="29">
        <f t="shared" si="6"/>
        <v>0</v>
      </c>
      <c r="BJ33" s="29">
        <f t="shared" si="6"/>
        <v>0</v>
      </c>
      <c r="BK33" s="29">
        <f t="shared" si="6"/>
        <v>0</v>
      </c>
      <c r="BL33" s="29">
        <f t="shared" si="6"/>
        <v>0</v>
      </c>
      <c r="BM33" s="29">
        <f t="shared" si="6"/>
        <v>0</v>
      </c>
      <c r="BN33" s="29">
        <f t="shared" si="6"/>
        <v>0</v>
      </c>
      <c r="BO33" s="29">
        <f aca="true" t="shared" si="7" ref="BO33:BW33">SUM(BO28:BO32)</f>
        <v>0</v>
      </c>
      <c r="BP33" s="29">
        <f t="shared" si="7"/>
        <v>0</v>
      </c>
      <c r="BQ33" s="29">
        <f t="shared" si="7"/>
        <v>0</v>
      </c>
      <c r="BR33" s="29">
        <f t="shared" si="7"/>
        <v>0</v>
      </c>
      <c r="BS33" s="29">
        <f t="shared" si="7"/>
        <v>0</v>
      </c>
      <c r="BT33" s="29"/>
      <c r="BU33" s="29">
        <f t="shared" si="7"/>
        <v>2832167557.39</v>
      </c>
      <c r="BV33" s="29">
        <f t="shared" si="7"/>
        <v>1817503710.07</v>
      </c>
      <c r="BW33" s="29">
        <f t="shared" si="7"/>
        <v>0</v>
      </c>
    </row>
    <row r="34" spans="1:75" ht="13.5" thickTop="1">
      <c r="A34" s="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</row>
    <row r="35" spans="1:75" ht="12.75">
      <c r="A35" s="47"/>
      <c r="B35" s="45" t="s">
        <v>92</v>
      </c>
      <c r="C35" s="41"/>
      <c r="D35" s="42"/>
      <c r="E35" s="42"/>
      <c r="F35" s="4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1"/>
      <c r="S35" s="42"/>
      <c r="T35" s="42"/>
      <c r="U35" s="4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1"/>
      <c r="AH35" s="42"/>
      <c r="AI35" s="42"/>
      <c r="AJ35" s="4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41"/>
      <c r="AW35" s="42"/>
      <c r="AX35" s="42"/>
      <c r="AY35" s="4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41"/>
      <c r="BL35" s="42"/>
      <c r="BM35" s="42"/>
      <c r="BN35" s="4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5">
      <c r="A36" s="23">
        <v>301</v>
      </c>
      <c r="B36" s="25" t="s">
        <v>93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/>
      <c r="BU36" s="27">
        <f>+C36+F36+I36+L36+O36+R36+U36+X36+AA36+AD36+AG36+AJ36+AM36+AP36+AS36+AV36+AY36+BB36+BE36+BH36+BK36+BN36+BQ36</f>
        <v>0</v>
      </c>
      <c r="BV36" s="27">
        <f aca="true" t="shared" si="8" ref="BV36:BW39">+D36+G36+J36+M36+P36+S36+V36+Y36+AB36+AE36+AH36+AK36+AN36+AQ36+AT36+AW36+AZ36+BC36+BF36+BI36+BL36+BO36+BR36</f>
        <v>0</v>
      </c>
      <c r="BW36" s="27">
        <f t="shared" si="8"/>
        <v>0</v>
      </c>
    </row>
    <row r="37" spans="1:75" ht="15">
      <c r="A37" s="23">
        <f>A36+1</f>
        <v>302</v>
      </c>
      <c r="B37" s="25" t="s">
        <v>94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/>
      <c r="BU37" s="27">
        <f>+C37+F37+I37+L37+O37+R37+U37+X37+AA37+AD37+AG37+AJ37+AM37+AP37+AS37+AV37+AY37+BB37+BE37+BH37+BK37+BN37+BQ37</f>
        <v>0</v>
      </c>
      <c r="BV37" s="27">
        <f t="shared" si="8"/>
        <v>0</v>
      </c>
      <c r="BW37" s="27">
        <f t="shared" si="8"/>
        <v>0</v>
      </c>
    </row>
    <row r="38" spans="1:75" ht="15">
      <c r="A38" s="23">
        <f>A37+1</f>
        <v>303</v>
      </c>
      <c r="B38" s="25" t="s">
        <v>95</v>
      </c>
      <c r="C38" s="26">
        <v>2000000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/>
      <c r="BU38" s="27">
        <f>+C38+F38+I38+L38+O38+R38+U38+X38+AA38+AD38+AG38+AJ38+AM38+AP38+AS38+AV38+AY38+BB38+BE38+BH38+BK38+BN38+BQ38</f>
        <v>2000000</v>
      </c>
      <c r="BV38" s="27">
        <f t="shared" si="8"/>
        <v>0</v>
      </c>
      <c r="BW38" s="27">
        <f t="shared" si="8"/>
        <v>0</v>
      </c>
    </row>
    <row r="39" spans="1:75" ht="15">
      <c r="A39" s="23">
        <f>A38+1</f>
        <v>304</v>
      </c>
      <c r="B39" s="25" t="s">
        <v>96</v>
      </c>
      <c r="C39" s="26">
        <v>200000000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/>
      <c r="BU39" s="27">
        <f>+C39+F39+I39+L39+O39+R39+U39+X39+AA39+AD39+AG39+AJ39+AM39+AP39+AS39+AV39+AY39+BB39+BE39+BH39+BK39+BN39+BQ39</f>
        <v>200000000</v>
      </c>
      <c r="BV39" s="27">
        <f t="shared" si="8"/>
        <v>0</v>
      </c>
      <c r="BW39" s="27">
        <f t="shared" si="8"/>
        <v>0</v>
      </c>
    </row>
    <row r="40" spans="1:75" s="30" customFormat="1" ht="15.75" thickBot="1">
      <c r="A40" s="68">
        <v>300</v>
      </c>
      <c r="B40" s="28" t="s">
        <v>97</v>
      </c>
      <c r="C40" s="29">
        <f aca="true" t="shared" si="9" ref="C40:BN40">SUM(C36:C39)</f>
        <v>202000000</v>
      </c>
      <c r="D40" s="29">
        <f t="shared" si="9"/>
        <v>0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  <c r="J40" s="29">
        <f t="shared" si="9"/>
        <v>0</v>
      </c>
      <c r="K40" s="29">
        <f t="shared" si="9"/>
        <v>0</v>
      </c>
      <c r="L40" s="29">
        <f t="shared" si="9"/>
        <v>0</v>
      </c>
      <c r="M40" s="29">
        <f t="shared" si="9"/>
        <v>0</v>
      </c>
      <c r="N40" s="29">
        <f t="shared" si="9"/>
        <v>0</v>
      </c>
      <c r="O40" s="29">
        <f t="shared" si="9"/>
        <v>0</v>
      </c>
      <c r="P40" s="29">
        <f t="shared" si="9"/>
        <v>0</v>
      </c>
      <c r="Q40" s="29">
        <f t="shared" si="9"/>
        <v>0</v>
      </c>
      <c r="R40" s="29">
        <f t="shared" si="9"/>
        <v>0</v>
      </c>
      <c r="S40" s="29">
        <f t="shared" si="9"/>
        <v>0</v>
      </c>
      <c r="T40" s="29">
        <f t="shared" si="9"/>
        <v>0</v>
      </c>
      <c r="U40" s="29">
        <f t="shared" si="9"/>
        <v>0</v>
      </c>
      <c r="V40" s="29">
        <f t="shared" si="9"/>
        <v>0</v>
      </c>
      <c r="W40" s="29">
        <f t="shared" si="9"/>
        <v>0</v>
      </c>
      <c r="X40" s="29">
        <f t="shared" si="9"/>
        <v>0</v>
      </c>
      <c r="Y40" s="29">
        <f t="shared" si="9"/>
        <v>0</v>
      </c>
      <c r="Z40" s="29">
        <f t="shared" si="9"/>
        <v>0</v>
      </c>
      <c r="AA40" s="29">
        <f t="shared" si="9"/>
        <v>0</v>
      </c>
      <c r="AB40" s="29">
        <f t="shared" si="9"/>
        <v>0</v>
      </c>
      <c r="AC40" s="29">
        <f t="shared" si="9"/>
        <v>0</v>
      </c>
      <c r="AD40" s="29">
        <f t="shared" si="9"/>
        <v>0</v>
      </c>
      <c r="AE40" s="29">
        <f t="shared" si="9"/>
        <v>0</v>
      </c>
      <c r="AF40" s="29">
        <f t="shared" si="9"/>
        <v>0</v>
      </c>
      <c r="AG40" s="29">
        <f t="shared" si="9"/>
        <v>0</v>
      </c>
      <c r="AH40" s="29">
        <f t="shared" si="9"/>
        <v>0</v>
      </c>
      <c r="AI40" s="29">
        <f t="shared" si="9"/>
        <v>0</v>
      </c>
      <c r="AJ40" s="29">
        <f t="shared" si="9"/>
        <v>0</v>
      </c>
      <c r="AK40" s="29">
        <f t="shared" si="9"/>
        <v>0</v>
      </c>
      <c r="AL40" s="29">
        <f t="shared" si="9"/>
        <v>0</v>
      </c>
      <c r="AM40" s="29">
        <f t="shared" si="9"/>
        <v>0</v>
      </c>
      <c r="AN40" s="29">
        <f t="shared" si="9"/>
        <v>0</v>
      </c>
      <c r="AO40" s="29">
        <f t="shared" si="9"/>
        <v>0</v>
      </c>
      <c r="AP40" s="29">
        <f t="shared" si="9"/>
        <v>0</v>
      </c>
      <c r="AQ40" s="29">
        <f t="shared" si="9"/>
        <v>0</v>
      </c>
      <c r="AR40" s="29">
        <f t="shared" si="9"/>
        <v>0</v>
      </c>
      <c r="AS40" s="29">
        <f t="shared" si="9"/>
        <v>0</v>
      </c>
      <c r="AT40" s="29">
        <f t="shared" si="9"/>
        <v>0</v>
      </c>
      <c r="AU40" s="29">
        <f t="shared" si="9"/>
        <v>0</v>
      </c>
      <c r="AV40" s="29">
        <f t="shared" si="9"/>
        <v>0</v>
      </c>
      <c r="AW40" s="29">
        <f t="shared" si="9"/>
        <v>0</v>
      </c>
      <c r="AX40" s="29">
        <f t="shared" si="9"/>
        <v>0</v>
      </c>
      <c r="AY40" s="29">
        <f t="shared" si="9"/>
        <v>0</v>
      </c>
      <c r="AZ40" s="29">
        <f t="shared" si="9"/>
        <v>0</v>
      </c>
      <c r="BA40" s="29">
        <f t="shared" si="9"/>
        <v>0</v>
      </c>
      <c r="BB40" s="29">
        <f t="shared" si="9"/>
        <v>0</v>
      </c>
      <c r="BC40" s="29">
        <f t="shared" si="9"/>
        <v>0</v>
      </c>
      <c r="BD40" s="29">
        <f t="shared" si="9"/>
        <v>0</v>
      </c>
      <c r="BE40" s="29">
        <f t="shared" si="9"/>
        <v>0</v>
      </c>
      <c r="BF40" s="29">
        <f t="shared" si="9"/>
        <v>0</v>
      </c>
      <c r="BG40" s="29">
        <f t="shared" si="9"/>
        <v>0</v>
      </c>
      <c r="BH40" s="29">
        <f t="shared" si="9"/>
        <v>0</v>
      </c>
      <c r="BI40" s="29">
        <f t="shared" si="9"/>
        <v>0</v>
      </c>
      <c r="BJ40" s="29">
        <f t="shared" si="9"/>
        <v>0</v>
      </c>
      <c r="BK40" s="29">
        <f t="shared" si="9"/>
        <v>0</v>
      </c>
      <c r="BL40" s="29">
        <f t="shared" si="9"/>
        <v>0</v>
      </c>
      <c r="BM40" s="29">
        <f t="shared" si="9"/>
        <v>0</v>
      </c>
      <c r="BN40" s="29">
        <f t="shared" si="9"/>
        <v>0</v>
      </c>
      <c r="BO40" s="29">
        <f aca="true" t="shared" si="10" ref="BO40:BW40">SUM(BO36:BO39)</f>
        <v>0</v>
      </c>
      <c r="BP40" s="29">
        <f t="shared" si="10"/>
        <v>0</v>
      </c>
      <c r="BQ40" s="29">
        <f t="shared" si="10"/>
        <v>0</v>
      </c>
      <c r="BR40" s="29">
        <f t="shared" si="10"/>
        <v>0</v>
      </c>
      <c r="BS40" s="29">
        <f t="shared" si="10"/>
        <v>0</v>
      </c>
      <c r="BT40" s="29"/>
      <c r="BU40" s="29">
        <f t="shared" si="10"/>
        <v>202000000</v>
      </c>
      <c r="BV40" s="29">
        <f t="shared" si="10"/>
        <v>0</v>
      </c>
      <c r="BW40" s="29">
        <f t="shared" si="10"/>
        <v>0</v>
      </c>
    </row>
    <row r="41" spans="1:75" ht="13.5" thickTop="1">
      <c r="A41" s="69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</row>
    <row r="42" spans="1:75" ht="12.75">
      <c r="A42" s="47"/>
      <c r="B42" s="45" t="s">
        <v>98</v>
      </c>
      <c r="C42" s="41"/>
      <c r="D42" s="42"/>
      <c r="E42" s="42"/>
      <c r="F42" s="4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41"/>
      <c r="S42" s="42"/>
      <c r="T42" s="42"/>
      <c r="U42" s="4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1"/>
      <c r="AH42" s="42"/>
      <c r="AI42" s="42"/>
      <c r="AJ42" s="4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41"/>
      <c r="AW42" s="42"/>
      <c r="AX42" s="42"/>
      <c r="AY42" s="4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41"/>
      <c r="BL42" s="42"/>
      <c r="BM42" s="42"/>
      <c r="BN42" s="4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ht="15">
      <c r="A43" s="23">
        <v>401</v>
      </c>
      <c r="B43" s="25" t="s">
        <v>99</v>
      </c>
      <c r="C43" s="26">
        <v>4694630</v>
      </c>
      <c r="D43" s="26">
        <v>0</v>
      </c>
      <c r="E43" s="26">
        <v>0</v>
      </c>
      <c r="F43" s="26">
        <v>52740</v>
      </c>
      <c r="G43" s="26">
        <v>0</v>
      </c>
      <c r="H43" s="26">
        <v>0</v>
      </c>
      <c r="I43" s="26">
        <v>342650</v>
      </c>
      <c r="J43" s="26">
        <v>0</v>
      </c>
      <c r="K43" s="26">
        <v>0</v>
      </c>
      <c r="L43" s="26">
        <v>3433130</v>
      </c>
      <c r="M43" s="26">
        <v>0</v>
      </c>
      <c r="N43" s="26">
        <v>0</v>
      </c>
      <c r="O43" s="26">
        <v>4569050</v>
      </c>
      <c r="P43" s="26">
        <v>0</v>
      </c>
      <c r="Q43" s="26">
        <v>0</v>
      </c>
      <c r="R43" s="26">
        <v>1003190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3635930</v>
      </c>
      <c r="Y43" s="26">
        <v>0</v>
      </c>
      <c r="Z43" s="26">
        <v>0</v>
      </c>
      <c r="AA43" s="26">
        <v>3594040</v>
      </c>
      <c r="AB43" s="26">
        <v>0</v>
      </c>
      <c r="AC43" s="26">
        <v>0</v>
      </c>
      <c r="AD43" s="26">
        <v>30805720</v>
      </c>
      <c r="AE43" s="26">
        <v>0</v>
      </c>
      <c r="AF43" s="26">
        <v>0</v>
      </c>
      <c r="AG43" s="26">
        <v>27300</v>
      </c>
      <c r="AH43" s="26">
        <v>0</v>
      </c>
      <c r="AI43" s="26">
        <v>0</v>
      </c>
      <c r="AJ43" s="26">
        <v>2337980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83320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/>
      <c r="BU43" s="27">
        <f aca="true" t="shared" si="11" ref="BU43:BW46">+C43+F43+I43+L43+O43+R43+U43+X43+AA43+AD43+AG43+AJ43+AM43+AP43+AS43+AV43+AY43+BB43+BE43+BH43+BK43+BN43+BQ43</f>
        <v>54579680</v>
      </c>
      <c r="BV43" s="27">
        <f t="shared" si="11"/>
        <v>0</v>
      </c>
      <c r="BW43" s="27">
        <f t="shared" si="11"/>
        <v>0</v>
      </c>
    </row>
    <row r="44" spans="1:75" ht="15">
      <c r="A44" s="23">
        <f>A43+1</f>
        <v>402</v>
      </c>
      <c r="B44" s="25" t="s">
        <v>100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/>
      <c r="BU44" s="27">
        <f t="shared" si="11"/>
        <v>0</v>
      </c>
      <c r="BV44" s="27">
        <f t="shared" si="11"/>
        <v>0</v>
      </c>
      <c r="BW44" s="27">
        <f t="shared" si="11"/>
        <v>0</v>
      </c>
    </row>
    <row r="45" spans="1:75" ht="15">
      <c r="A45" s="23">
        <f>A44+1</f>
        <v>403</v>
      </c>
      <c r="B45" s="25" t="s">
        <v>101</v>
      </c>
      <c r="C45" s="26">
        <v>17656930</v>
      </c>
      <c r="D45" s="26">
        <v>0</v>
      </c>
      <c r="E45" s="26">
        <v>0</v>
      </c>
      <c r="F45" s="26">
        <v>321340</v>
      </c>
      <c r="G45" s="26">
        <v>0</v>
      </c>
      <c r="H45" s="26">
        <v>0</v>
      </c>
      <c r="I45" s="26">
        <v>687600</v>
      </c>
      <c r="J45" s="26">
        <v>0</v>
      </c>
      <c r="K45" s="26">
        <v>0</v>
      </c>
      <c r="L45" s="26">
        <v>17328360</v>
      </c>
      <c r="M45" s="26">
        <v>0</v>
      </c>
      <c r="N45" s="26">
        <v>0</v>
      </c>
      <c r="O45" s="26">
        <v>8662850</v>
      </c>
      <c r="P45" s="26">
        <v>0</v>
      </c>
      <c r="Q45" s="26">
        <v>0</v>
      </c>
      <c r="R45" s="26">
        <v>833040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8889750</v>
      </c>
      <c r="Y45" s="26">
        <v>0</v>
      </c>
      <c r="Z45" s="26">
        <v>0</v>
      </c>
      <c r="AA45" s="26">
        <v>7373550</v>
      </c>
      <c r="AB45" s="26">
        <v>0</v>
      </c>
      <c r="AC45" s="26">
        <v>0</v>
      </c>
      <c r="AD45" s="26">
        <v>92104310</v>
      </c>
      <c r="AE45" s="26">
        <v>0</v>
      </c>
      <c r="AF45" s="26">
        <v>0</v>
      </c>
      <c r="AG45" s="26">
        <v>43590</v>
      </c>
      <c r="AH45" s="26">
        <v>0</v>
      </c>
      <c r="AI45" s="26">
        <v>0</v>
      </c>
      <c r="AJ45" s="26">
        <v>6369740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223090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/>
      <c r="BU45" s="27">
        <f t="shared" si="11"/>
        <v>160494150</v>
      </c>
      <c r="BV45" s="27">
        <f t="shared" si="11"/>
        <v>0</v>
      </c>
      <c r="BW45" s="27">
        <f t="shared" si="11"/>
        <v>0</v>
      </c>
    </row>
    <row r="46" spans="1:75" ht="15">
      <c r="A46" s="23">
        <f>A45+1</f>
        <v>404</v>
      </c>
      <c r="B46" s="25" t="s">
        <v>102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/>
      <c r="BU46" s="27">
        <f t="shared" si="11"/>
        <v>0</v>
      </c>
      <c r="BV46" s="27">
        <f t="shared" si="11"/>
        <v>0</v>
      </c>
      <c r="BW46" s="27">
        <f t="shared" si="11"/>
        <v>0</v>
      </c>
    </row>
    <row r="47" spans="1:75" s="30" customFormat="1" ht="15.75" thickBot="1">
      <c r="A47" s="68">
        <v>400</v>
      </c>
      <c r="B47" s="28" t="s">
        <v>103</v>
      </c>
      <c r="C47" s="29">
        <f aca="true" t="shared" si="12" ref="C47:BN47">SUM(C43:C46)</f>
        <v>22351560</v>
      </c>
      <c r="D47" s="29">
        <f t="shared" si="12"/>
        <v>0</v>
      </c>
      <c r="E47" s="29">
        <f t="shared" si="12"/>
        <v>0</v>
      </c>
      <c r="F47" s="29">
        <f t="shared" si="12"/>
        <v>374080</v>
      </c>
      <c r="G47" s="29">
        <f t="shared" si="12"/>
        <v>0</v>
      </c>
      <c r="H47" s="29">
        <f t="shared" si="12"/>
        <v>0</v>
      </c>
      <c r="I47" s="29">
        <f t="shared" si="12"/>
        <v>1030250</v>
      </c>
      <c r="J47" s="29">
        <f t="shared" si="12"/>
        <v>0</v>
      </c>
      <c r="K47" s="29">
        <f t="shared" si="12"/>
        <v>0</v>
      </c>
      <c r="L47" s="29">
        <f t="shared" si="12"/>
        <v>20761490</v>
      </c>
      <c r="M47" s="29">
        <f t="shared" si="12"/>
        <v>0</v>
      </c>
      <c r="N47" s="29">
        <f t="shared" si="12"/>
        <v>0</v>
      </c>
      <c r="O47" s="29">
        <f t="shared" si="12"/>
        <v>13231900</v>
      </c>
      <c r="P47" s="29">
        <f t="shared" si="12"/>
        <v>0</v>
      </c>
      <c r="Q47" s="29">
        <f t="shared" si="12"/>
        <v>0</v>
      </c>
      <c r="R47" s="29">
        <f t="shared" si="12"/>
        <v>1836230</v>
      </c>
      <c r="S47" s="29">
        <f t="shared" si="12"/>
        <v>0</v>
      </c>
      <c r="T47" s="29">
        <f t="shared" si="12"/>
        <v>0</v>
      </c>
      <c r="U47" s="29">
        <f t="shared" si="12"/>
        <v>0</v>
      </c>
      <c r="V47" s="29">
        <f t="shared" si="12"/>
        <v>0</v>
      </c>
      <c r="W47" s="29">
        <f t="shared" si="12"/>
        <v>0</v>
      </c>
      <c r="X47" s="29">
        <f t="shared" si="12"/>
        <v>12525680</v>
      </c>
      <c r="Y47" s="29">
        <f t="shared" si="12"/>
        <v>0</v>
      </c>
      <c r="Z47" s="29">
        <f t="shared" si="12"/>
        <v>0</v>
      </c>
      <c r="AA47" s="29">
        <f t="shared" si="12"/>
        <v>10967590</v>
      </c>
      <c r="AB47" s="29">
        <f t="shared" si="12"/>
        <v>0</v>
      </c>
      <c r="AC47" s="29">
        <f t="shared" si="12"/>
        <v>0</v>
      </c>
      <c r="AD47" s="29">
        <f t="shared" si="12"/>
        <v>122910030</v>
      </c>
      <c r="AE47" s="29">
        <f t="shared" si="12"/>
        <v>0</v>
      </c>
      <c r="AF47" s="29">
        <f t="shared" si="12"/>
        <v>0</v>
      </c>
      <c r="AG47" s="29">
        <f t="shared" si="12"/>
        <v>70890</v>
      </c>
      <c r="AH47" s="29">
        <f t="shared" si="12"/>
        <v>0</v>
      </c>
      <c r="AI47" s="29">
        <f t="shared" si="12"/>
        <v>0</v>
      </c>
      <c r="AJ47" s="29">
        <f t="shared" si="12"/>
        <v>8707720</v>
      </c>
      <c r="AK47" s="29">
        <f t="shared" si="12"/>
        <v>0</v>
      </c>
      <c r="AL47" s="29">
        <f t="shared" si="12"/>
        <v>0</v>
      </c>
      <c r="AM47" s="29">
        <f t="shared" si="12"/>
        <v>0</v>
      </c>
      <c r="AN47" s="29">
        <f t="shared" si="12"/>
        <v>0</v>
      </c>
      <c r="AO47" s="29">
        <f t="shared" si="12"/>
        <v>0</v>
      </c>
      <c r="AP47" s="29">
        <f t="shared" si="12"/>
        <v>306410</v>
      </c>
      <c r="AQ47" s="29">
        <f t="shared" si="12"/>
        <v>0</v>
      </c>
      <c r="AR47" s="29">
        <f t="shared" si="12"/>
        <v>0</v>
      </c>
      <c r="AS47" s="29">
        <f t="shared" si="12"/>
        <v>0</v>
      </c>
      <c r="AT47" s="29">
        <f t="shared" si="12"/>
        <v>0</v>
      </c>
      <c r="AU47" s="29">
        <f t="shared" si="12"/>
        <v>0</v>
      </c>
      <c r="AV47" s="29">
        <f t="shared" si="12"/>
        <v>0</v>
      </c>
      <c r="AW47" s="29">
        <f t="shared" si="12"/>
        <v>0</v>
      </c>
      <c r="AX47" s="29">
        <f t="shared" si="12"/>
        <v>0</v>
      </c>
      <c r="AY47" s="29">
        <f t="shared" si="12"/>
        <v>0</v>
      </c>
      <c r="AZ47" s="29">
        <f t="shared" si="12"/>
        <v>0</v>
      </c>
      <c r="BA47" s="29">
        <f t="shared" si="12"/>
        <v>0</v>
      </c>
      <c r="BB47" s="29">
        <f t="shared" si="12"/>
        <v>0</v>
      </c>
      <c r="BC47" s="29">
        <f t="shared" si="12"/>
        <v>0</v>
      </c>
      <c r="BD47" s="29">
        <f t="shared" si="12"/>
        <v>0</v>
      </c>
      <c r="BE47" s="29">
        <f t="shared" si="12"/>
        <v>0</v>
      </c>
      <c r="BF47" s="29">
        <f t="shared" si="12"/>
        <v>0</v>
      </c>
      <c r="BG47" s="29">
        <f t="shared" si="12"/>
        <v>0</v>
      </c>
      <c r="BH47" s="29">
        <f t="shared" si="12"/>
        <v>0</v>
      </c>
      <c r="BI47" s="29">
        <f t="shared" si="12"/>
        <v>0</v>
      </c>
      <c r="BJ47" s="29">
        <f t="shared" si="12"/>
        <v>0</v>
      </c>
      <c r="BK47" s="29">
        <f t="shared" si="12"/>
        <v>0</v>
      </c>
      <c r="BL47" s="29">
        <f t="shared" si="12"/>
        <v>0</v>
      </c>
      <c r="BM47" s="29">
        <f t="shared" si="12"/>
        <v>0</v>
      </c>
      <c r="BN47" s="29">
        <f t="shared" si="12"/>
        <v>0</v>
      </c>
      <c r="BO47" s="29">
        <f aca="true" t="shared" si="13" ref="BO47:BW47">SUM(BO43:BO46)</f>
        <v>0</v>
      </c>
      <c r="BP47" s="29">
        <f t="shared" si="13"/>
        <v>0</v>
      </c>
      <c r="BQ47" s="29">
        <f t="shared" si="13"/>
        <v>0</v>
      </c>
      <c r="BR47" s="29">
        <f t="shared" si="13"/>
        <v>0</v>
      </c>
      <c r="BS47" s="29">
        <f t="shared" si="13"/>
        <v>0</v>
      </c>
      <c r="BT47" s="29"/>
      <c r="BU47" s="29">
        <f t="shared" si="13"/>
        <v>215073830</v>
      </c>
      <c r="BV47" s="29">
        <f t="shared" si="13"/>
        <v>0</v>
      </c>
      <c r="BW47" s="29">
        <f t="shared" si="13"/>
        <v>0</v>
      </c>
    </row>
    <row r="48" spans="1:75" ht="13.5" thickTop="1">
      <c r="A48" s="69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</row>
    <row r="49" spans="1:75" ht="12.75">
      <c r="A49" s="47"/>
      <c r="B49" s="45" t="s">
        <v>104</v>
      </c>
      <c r="C49" s="41"/>
      <c r="D49" s="42"/>
      <c r="E49" s="42"/>
      <c r="F49" s="4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41"/>
      <c r="S49" s="42"/>
      <c r="T49" s="42"/>
      <c r="U49" s="4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1"/>
      <c r="AH49" s="42"/>
      <c r="AI49" s="42"/>
      <c r="AJ49" s="4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41"/>
      <c r="AW49" s="42"/>
      <c r="AX49" s="42"/>
      <c r="AY49" s="4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41"/>
      <c r="BL49" s="42"/>
      <c r="BM49" s="42"/>
      <c r="BN49" s="4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ht="15">
      <c r="A50" s="23">
        <v>501</v>
      </c>
      <c r="B50" s="25" t="s">
        <v>105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794000000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/>
      <c r="BU50" s="27">
        <f>+C50+F50+I50+L50+O50+R50+U50+X50+AA50+AD50+AG50+AJ50+AM50+AP50+AS50+AV50+AY50+BB50+BE50+BH50+BK50+BN50+BQ50</f>
        <v>794000000</v>
      </c>
      <c r="BV50" s="27">
        <f>+D50+G50+J50+M50+P50+S50+V50+Y50+AB50+AE50+AH50+AK50+AN50+AQ50+AT50+AW50+AZ50+BC50+BF50+BI50+BL50+BO50+BR50</f>
        <v>0</v>
      </c>
      <c r="BW50" s="27">
        <f>+E50+H50+K50+N50+Q50+T50+W50+Z50+AC50+AF50+AI50+AL50+AO50+AR50+AU50+AX50+BA50+BD50+BG50+BJ50+BM50+BP50+BS50</f>
        <v>0</v>
      </c>
    </row>
    <row r="51" spans="1:75" s="30" customFormat="1" ht="15.75" thickBot="1">
      <c r="A51" s="68">
        <v>500</v>
      </c>
      <c r="B51" s="28" t="s">
        <v>106</v>
      </c>
      <c r="C51" s="29">
        <f aca="true" t="shared" si="14" ref="C51:BN51">SUM(C50)</f>
        <v>0</v>
      </c>
      <c r="D51" s="29">
        <f t="shared" si="14"/>
        <v>0</v>
      </c>
      <c r="E51" s="29">
        <f t="shared" si="14"/>
        <v>0</v>
      </c>
      <c r="F51" s="29">
        <f t="shared" si="14"/>
        <v>0</v>
      </c>
      <c r="G51" s="29">
        <f t="shared" si="14"/>
        <v>0</v>
      </c>
      <c r="H51" s="29">
        <f t="shared" si="14"/>
        <v>0</v>
      </c>
      <c r="I51" s="29">
        <f t="shared" si="14"/>
        <v>0</v>
      </c>
      <c r="J51" s="29">
        <f t="shared" si="14"/>
        <v>0</v>
      </c>
      <c r="K51" s="29">
        <f t="shared" si="14"/>
        <v>0</v>
      </c>
      <c r="L51" s="29">
        <f t="shared" si="14"/>
        <v>0</v>
      </c>
      <c r="M51" s="29">
        <f t="shared" si="14"/>
        <v>0</v>
      </c>
      <c r="N51" s="29">
        <f t="shared" si="14"/>
        <v>0</v>
      </c>
      <c r="O51" s="29">
        <f t="shared" si="14"/>
        <v>0</v>
      </c>
      <c r="P51" s="29">
        <f t="shared" si="14"/>
        <v>0</v>
      </c>
      <c r="Q51" s="29">
        <f t="shared" si="14"/>
        <v>0</v>
      </c>
      <c r="R51" s="29">
        <f t="shared" si="14"/>
        <v>0</v>
      </c>
      <c r="S51" s="29">
        <f t="shared" si="14"/>
        <v>0</v>
      </c>
      <c r="T51" s="29">
        <f t="shared" si="14"/>
        <v>0</v>
      </c>
      <c r="U51" s="29">
        <f t="shared" si="14"/>
        <v>0</v>
      </c>
      <c r="V51" s="29">
        <f t="shared" si="14"/>
        <v>0</v>
      </c>
      <c r="W51" s="29">
        <f t="shared" si="14"/>
        <v>0</v>
      </c>
      <c r="X51" s="29">
        <f t="shared" si="14"/>
        <v>0</v>
      </c>
      <c r="Y51" s="29">
        <f t="shared" si="14"/>
        <v>0</v>
      </c>
      <c r="Z51" s="29">
        <f t="shared" si="14"/>
        <v>0</v>
      </c>
      <c r="AA51" s="29">
        <f t="shared" si="14"/>
        <v>0</v>
      </c>
      <c r="AB51" s="29">
        <f t="shared" si="14"/>
        <v>0</v>
      </c>
      <c r="AC51" s="29">
        <f t="shared" si="14"/>
        <v>0</v>
      </c>
      <c r="AD51" s="29">
        <f t="shared" si="14"/>
        <v>0</v>
      </c>
      <c r="AE51" s="29">
        <f t="shared" si="14"/>
        <v>0</v>
      </c>
      <c r="AF51" s="29">
        <f t="shared" si="14"/>
        <v>0</v>
      </c>
      <c r="AG51" s="29">
        <f t="shared" si="14"/>
        <v>0</v>
      </c>
      <c r="AH51" s="29">
        <f t="shared" si="14"/>
        <v>0</v>
      </c>
      <c r="AI51" s="29">
        <f t="shared" si="14"/>
        <v>0</v>
      </c>
      <c r="AJ51" s="29">
        <f t="shared" si="14"/>
        <v>0</v>
      </c>
      <c r="AK51" s="29">
        <f t="shared" si="14"/>
        <v>0</v>
      </c>
      <c r="AL51" s="29">
        <f t="shared" si="14"/>
        <v>0</v>
      </c>
      <c r="AM51" s="29">
        <f t="shared" si="14"/>
        <v>0</v>
      </c>
      <c r="AN51" s="29">
        <f t="shared" si="14"/>
        <v>0</v>
      </c>
      <c r="AO51" s="29">
        <f t="shared" si="14"/>
        <v>0</v>
      </c>
      <c r="AP51" s="29">
        <f t="shared" si="14"/>
        <v>0</v>
      </c>
      <c r="AQ51" s="29">
        <f t="shared" si="14"/>
        <v>0</v>
      </c>
      <c r="AR51" s="29">
        <f t="shared" si="14"/>
        <v>0</v>
      </c>
      <c r="AS51" s="29">
        <f t="shared" si="14"/>
        <v>0</v>
      </c>
      <c r="AT51" s="29">
        <f t="shared" si="14"/>
        <v>0</v>
      </c>
      <c r="AU51" s="29">
        <f t="shared" si="14"/>
        <v>0</v>
      </c>
      <c r="AV51" s="29">
        <f t="shared" si="14"/>
        <v>0</v>
      </c>
      <c r="AW51" s="29">
        <f t="shared" si="14"/>
        <v>0</v>
      </c>
      <c r="AX51" s="29">
        <f t="shared" si="14"/>
        <v>0</v>
      </c>
      <c r="AY51" s="29">
        <f t="shared" si="14"/>
        <v>0</v>
      </c>
      <c r="AZ51" s="29">
        <f t="shared" si="14"/>
        <v>0</v>
      </c>
      <c r="BA51" s="29">
        <f t="shared" si="14"/>
        <v>0</v>
      </c>
      <c r="BB51" s="29">
        <f t="shared" si="14"/>
        <v>0</v>
      </c>
      <c r="BC51" s="29">
        <f t="shared" si="14"/>
        <v>0</v>
      </c>
      <c r="BD51" s="29">
        <f t="shared" si="14"/>
        <v>0</v>
      </c>
      <c r="BE51" s="29">
        <f t="shared" si="14"/>
        <v>0</v>
      </c>
      <c r="BF51" s="29">
        <f t="shared" si="14"/>
        <v>0</v>
      </c>
      <c r="BG51" s="29">
        <f t="shared" si="14"/>
        <v>0</v>
      </c>
      <c r="BH51" s="29">
        <f t="shared" si="14"/>
        <v>0</v>
      </c>
      <c r="BI51" s="29">
        <f t="shared" si="14"/>
        <v>0</v>
      </c>
      <c r="BJ51" s="29">
        <f t="shared" si="14"/>
        <v>0</v>
      </c>
      <c r="BK51" s="29">
        <f t="shared" si="14"/>
        <v>0</v>
      </c>
      <c r="BL51" s="29">
        <f t="shared" si="14"/>
        <v>0</v>
      </c>
      <c r="BM51" s="29">
        <f t="shared" si="14"/>
        <v>0</v>
      </c>
      <c r="BN51" s="29">
        <f t="shared" si="14"/>
        <v>794000000</v>
      </c>
      <c r="BO51" s="29">
        <f aca="true" t="shared" si="15" ref="BO51:BW51">SUM(BO50)</f>
        <v>0</v>
      </c>
      <c r="BP51" s="29">
        <f t="shared" si="15"/>
        <v>0</v>
      </c>
      <c r="BQ51" s="29">
        <f t="shared" si="15"/>
        <v>0</v>
      </c>
      <c r="BR51" s="29">
        <f t="shared" si="15"/>
        <v>0</v>
      </c>
      <c r="BS51" s="29">
        <f t="shared" si="15"/>
        <v>0</v>
      </c>
      <c r="BT51" s="29"/>
      <c r="BU51" s="29">
        <f t="shared" si="15"/>
        <v>794000000</v>
      </c>
      <c r="BV51" s="29">
        <f t="shared" si="15"/>
        <v>0</v>
      </c>
      <c r="BW51" s="29">
        <f t="shared" si="15"/>
        <v>0</v>
      </c>
    </row>
    <row r="52" spans="1:75" ht="13.5" thickTop="1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1:75" ht="12.75">
      <c r="A53" s="47"/>
      <c r="B53" s="45" t="s">
        <v>107</v>
      </c>
      <c r="C53" s="41"/>
      <c r="D53" s="42"/>
      <c r="E53" s="42"/>
      <c r="F53" s="4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41"/>
      <c r="S53" s="42"/>
      <c r="T53" s="42"/>
      <c r="U53" s="4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1"/>
      <c r="AH53" s="42"/>
      <c r="AI53" s="42"/>
      <c r="AJ53" s="4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41"/>
      <c r="AW53" s="42"/>
      <c r="AX53" s="42"/>
      <c r="AY53" s="4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41"/>
      <c r="BL53" s="42"/>
      <c r="BM53" s="42"/>
      <c r="BN53" s="4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ht="15">
      <c r="A54" s="23">
        <v>701</v>
      </c>
      <c r="B54" s="25" t="s">
        <v>108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237095100</v>
      </c>
      <c r="BR54" s="26">
        <v>0</v>
      </c>
      <c r="BS54" s="26">
        <v>0</v>
      </c>
      <c r="BT54" s="26"/>
      <c r="BU54" s="27">
        <f aca="true" t="shared" si="16" ref="BU54:BW55">+C54+F54+I54+L54+O54+R54+U54+X54+AA54+AD54+AG54+AJ54+AM54+AP54+AS54+AV54+AY54+BB54+BE54+BH54+BK54+BN54+BQ54</f>
        <v>237095100</v>
      </c>
      <c r="BV54" s="27">
        <f t="shared" si="16"/>
        <v>0</v>
      </c>
      <c r="BW54" s="27">
        <f t="shared" si="16"/>
        <v>0</v>
      </c>
    </row>
    <row r="55" spans="1:75" ht="15">
      <c r="A55" s="23">
        <f>A54+1</f>
        <v>702</v>
      </c>
      <c r="B55" s="25" t="s">
        <v>109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54731850</v>
      </c>
      <c r="BR55" s="26">
        <v>0</v>
      </c>
      <c r="BS55" s="26">
        <v>0</v>
      </c>
      <c r="BT55" s="26"/>
      <c r="BU55" s="27">
        <f t="shared" si="16"/>
        <v>54731850</v>
      </c>
      <c r="BV55" s="27">
        <f t="shared" si="16"/>
        <v>0</v>
      </c>
      <c r="BW55" s="27">
        <f t="shared" si="16"/>
        <v>0</v>
      </c>
    </row>
    <row r="56" spans="1:75" s="30" customFormat="1" ht="15.75" thickBot="1">
      <c r="A56" s="68">
        <v>700</v>
      </c>
      <c r="B56" s="28" t="s">
        <v>110</v>
      </c>
      <c r="C56" s="29">
        <f aca="true" t="shared" si="17" ref="C56:BN56">SUM(C54:C55)</f>
        <v>0</v>
      </c>
      <c r="D56" s="29">
        <f t="shared" si="17"/>
        <v>0</v>
      </c>
      <c r="E56" s="29">
        <f t="shared" si="17"/>
        <v>0</v>
      </c>
      <c r="F56" s="29">
        <f t="shared" si="17"/>
        <v>0</v>
      </c>
      <c r="G56" s="29">
        <f t="shared" si="17"/>
        <v>0</v>
      </c>
      <c r="H56" s="29">
        <f t="shared" si="17"/>
        <v>0</v>
      </c>
      <c r="I56" s="29">
        <f t="shared" si="17"/>
        <v>0</v>
      </c>
      <c r="J56" s="29">
        <f t="shared" si="17"/>
        <v>0</v>
      </c>
      <c r="K56" s="29">
        <f t="shared" si="17"/>
        <v>0</v>
      </c>
      <c r="L56" s="29">
        <f t="shared" si="17"/>
        <v>0</v>
      </c>
      <c r="M56" s="29">
        <f t="shared" si="17"/>
        <v>0</v>
      </c>
      <c r="N56" s="29">
        <f t="shared" si="17"/>
        <v>0</v>
      </c>
      <c r="O56" s="29">
        <f t="shared" si="17"/>
        <v>0</v>
      </c>
      <c r="P56" s="29">
        <f t="shared" si="17"/>
        <v>0</v>
      </c>
      <c r="Q56" s="29">
        <f t="shared" si="17"/>
        <v>0</v>
      </c>
      <c r="R56" s="29">
        <f t="shared" si="17"/>
        <v>0</v>
      </c>
      <c r="S56" s="29">
        <f t="shared" si="17"/>
        <v>0</v>
      </c>
      <c r="T56" s="29">
        <f t="shared" si="17"/>
        <v>0</v>
      </c>
      <c r="U56" s="29">
        <f t="shared" si="17"/>
        <v>0</v>
      </c>
      <c r="V56" s="29">
        <f t="shared" si="17"/>
        <v>0</v>
      </c>
      <c r="W56" s="29">
        <f t="shared" si="17"/>
        <v>0</v>
      </c>
      <c r="X56" s="29">
        <f t="shared" si="17"/>
        <v>0</v>
      </c>
      <c r="Y56" s="29">
        <f t="shared" si="17"/>
        <v>0</v>
      </c>
      <c r="Z56" s="29">
        <f t="shared" si="17"/>
        <v>0</v>
      </c>
      <c r="AA56" s="29">
        <f t="shared" si="17"/>
        <v>0</v>
      </c>
      <c r="AB56" s="29">
        <f t="shared" si="17"/>
        <v>0</v>
      </c>
      <c r="AC56" s="29">
        <f t="shared" si="17"/>
        <v>0</v>
      </c>
      <c r="AD56" s="29">
        <f t="shared" si="17"/>
        <v>0</v>
      </c>
      <c r="AE56" s="29">
        <f t="shared" si="17"/>
        <v>0</v>
      </c>
      <c r="AF56" s="29">
        <f t="shared" si="17"/>
        <v>0</v>
      </c>
      <c r="AG56" s="29">
        <f t="shared" si="17"/>
        <v>0</v>
      </c>
      <c r="AH56" s="29">
        <f t="shared" si="17"/>
        <v>0</v>
      </c>
      <c r="AI56" s="29">
        <f t="shared" si="17"/>
        <v>0</v>
      </c>
      <c r="AJ56" s="29">
        <f t="shared" si="17"/>
        <v>0</v>
      </c>
      <c r="AK56" s="29">
        <f t="shared" si="17"/>
        <v>0</v>
      </c>
      <c r="AL56" s="29">
        <f t="shared" si="17"/>
        <v>0</v>
      </c>
      <c r="AM56" s="29">
        <f t="shared" si="17"/>
        <v>0</v>
      </c>
      <c r="AN56" s="29">
        <f t="shared" si="17"/>
        <v>0</v>
      </c>
      <c r="AO56" s="29">
        <f t="shared" si="17"/>
        <v>0</v>
      </c>
      <c r="AP56" s="29">
        <f t="shared" si="17"/>
        <v>0</v>
      </c>
      <c r="AQ56" s="29">
        <f t="shared" si="17"/>
        <v>0</v>
      </c>
      <c r="AR56" s="29">
        <f t="shared" si="17"/>
        <v>0</v>
      </c>
      <c r="AS56" s="29">
        <f t="shared" si="17"/>
        <v>0</v>
      </c>
      <c r="AT56" s="29">
        <f t="shared" si="17"/>
        <v>0</v>
      </c>
      <c r="AU56" s="29">
        <f t="shared" si="17"/>
        <v>0</v>
      </c>
      <c r="AV56" s="29">
        <f t="shared" si="17"/>
        <v>0</v>
      </c>
      <c r="AW56" s="29">
        <f t="shared" si="17"/>
        <v>0</v>
      </c>
      <c r="AX56" s="29">
        <f t="shared" si="17"/>
        <v>0</v>
      </c>
      <c r="AY56" s="29">
        <f t="shared" si="17"/>
        <v>0</v>
      </c>
      <c r="AZ56" s="29">
        <f t="shared" si="17"/>
        <v>0</v>
      </c>
      <c r="BA56" s="29">
        <f t="shared" si="17"/>
        <v>0</v>
      </c>
      <c r="BB56" s="29">
        <f t="shared" si="17"/>
        <v>0</v>
      </c>
      <c r="BC56" s="29">
        <f t="shared" si="17"/>
        <v>0</v>
      </c>
      <c r="BD56" s="29">
        <f t="shared" si="17"/>
        <v>0</v>
      </c>
      <c r="BE56" s="29">
        <f t="shared" si="17"/>
        <v>0</v>
      </c>
      <c r="BF56" s="29">
        <f t="shared" si="17"/>
        <v>0</v>
      </c>
      <c r="BG56" s="29">
        <f t="shared" si="17"/>
        <v>0</v>
      </c>
      <c r="BH56" s="29">
        <f t="shared" si="17"/>
        <v>0</v>
      </c>
      <c r="BI56" s="29">
        <f t="shared" si="17"/>
        <v>0</v>
      </c>
      <c r="BJ56" s="29">
        <f t="shared" si="17"/>
        <v>0</v>
      </c>
      <c r="BK56" s="29">
        <f t="shared" si="17"/>
        <v>0</v>
      </c>
      <c r="BL56" s="29">
        <f t="shared" si="17"/>
        <v>0</v>
      </c>
      <c r="BM56" s="29">
        <f t="shared" si="17"/>
        <v>0</v>
      </c>
      <c r="BN56" s="29">
        <f t="shared" si="17"/>
        <v>0</v>
      </c>
      <c r="BO56" s="29">
        <f aca="true" t="shared" si="18" ref="BO56:BW56">SUM(BO54:BO55)</f>
        <v>0</v>
      </c>
      <c r="BP56" s="29">
        <f t="shared" si="18"/>
        <v>0</v>
      </c>
      <c r="BQ56" s="29">
        <f t="shared" si="18"/>
        <v>291826950</v>
      </c>
      <c r="BR56" s="29">
        <f t="shared" si="18"/>
        <v>0</v>
      </c>
      <c r="BS56" s="29">
        <f t="shared" si="18"/>
        <v>0</v>
      </c>
      <c r="BT56" s="29"/>
      <c r="BU56" s="29">
        <f t="shared" si="18"/>
        <v>291826950</v>
      </c>
      <c r="BV56" s="29">
        <f t="shared" si="18"/>
        <v>0</v>
      </c>
      <c r="BW56" s="29">
        <f t="shared" si="18"/>
        <v>0</v>
      </c>
    </row>
    <row r="57" spans="1:75" ht="16.5" thickBot="1" thickTop="1">
      <c r="A57" s="33"/>
      <c r="B57" s="34" t="s">
        <v>111</v>
      </c>
      <c r="C57" s="35">
        <f aca="true" t="shared" si="19" ref="C57:BN57">+C25+C33+C40+C47+C51+C56</f>
        <v>713329315.11</v>
      </c>
      <c r="D57" s="35">
        <f t="shared" si="19"/>
        <v>63420517.54</v>
      </c>
      <c r="E57" s="35">
        <f t="shared" si="19"/>
        <v>0</v>
      </c>
      <c r="F57" s="35">
        <f t="shared" si="19"/>
        <v>2957580</v>
      </c>
      <c r="G57" s="35">
        <f t="shared" si="19"/>
        <v>0</v>
      </c>
      <c r="H57" s="35">
        <f t="shared" si="19"/>
        <v>0</v>
      </c>
      <c r="I57" s="35">
        <f t="shared" si="19"/>
        <v>186115780</v>
      </c>
      <c r="J57" s="35">
        <f t="shared" si="19"/>
        <v>0</v>
      </c>
      <c r="K57" s="35">
        <f t="shared" si="19"/>
        <v>0</v>
      </c>
      <c r="L57" s="35">
        <f t="shared" si="19"/>
        <v>361672013.06</v>
      </c>
      <c r="M57" s="35">
        <f t="shared" si="19"/>
        <v>45868000</v>
      </c>
      <c r="N57" s="35">
        <f t="shared" si="19"/>
        <v>0</v>
      </c>
      <c r="O57" s="35">
        <f t="shared" si="19"/>
        <v>166760866.56</v>
      </c>
      <c r="P57" s="35">
        <f t="shared" si="19"/>
        <v>20034165.36</v>
      </c>
      <c r="Q57" s="35">
        <f t="shared" si="19"/>
        <v>0</v>
      </c>
      <c r="R57" s="35">
        <f t="shared" si="19"/>
        <v>49686967.03</v>
      </c>
      <c r="S57" s="35">
        <f t="shared" si="19"/>
        <v>1100000</v>
      </c>
      <c r="T57" s="35">
        <f t="shared" si="19"/>
        <v>0</v>
      </c>
      <c r="U57" s="35">
        <f t="shared" si="19"/>
        <v>4634260</v>
      </c>
      <c r="V57" s="35">
        <f t="shared" si="19"/>
        <v>0</v>
      </c>
      <c r="W57" s="35">
        <f t="shared" si="19"/>
        <v>0</v>
      </c>
      <c r="X57" s="35">
        <f t="shared" si="19"/>
        <v>375954147.6</v>
      </c>
      <c r="Y57" s="35">
        <f t="shared" si="19"/>
        <v>96408446</v>
      </c>
      <c r="Z57" s="35">
        <f t="shared" si="19"/>
        <v>0</v>
      </c>
      <c r="AA57" s="35">
        <f t="shared" si="19"/>
        <v>477492419.35</v>
      </c>
      <c r="AB57" s="35">
        <f t="shared" si="19"/>
        <v>35162491.92</v>
      </c>
      <c r="AC57" s="35">
        <f t="shared" si="19"/>
        <v>0</v>
      </c>
      <c r="AD57" s="35">
        <f t="shared" si="19"/>
        <v>2455333414.6800003</v>
      </c>
      <c r="AE57" s="35">
        <f t="shared" si="19"/>
        <v>1545098089.25</v>
      </c>
      <c r="AF57" s="35">
        <f t="shared" si="19"/>
        <v>0</v>
      </c>
      <c r="AG57" s="35">
        <f t="shared" si="19"/>
        <v>5143160</v>
      </c>
      <c r="AH57" s="35">
        <f t="shared" si="19"/>
        <v>0</v>
      </c>
      <c r="AI57" s="35">
        <f t="shared" si="19"/>
        <v>0</v>
      </c>
      <c r="AJ57" s="35">
        <f t="shared" si="19"/>
        <v>515083184</v>
      </c>
      <c r="AK57" s="35">
        <f t="shared" si="19"/>
        <v>29802000</v>
      </c>
      <c r="AL57" s="35">
        <f t="shared" si="19"/>
        <v>0</v>
      </c>
      <c r="AM57" s="35">
        <f t="shared" si="19"/>
        <v>1997500</v>
      </c>
      <c r="AN57" s="35">
        <f t="shared" si="19"/>
        <v>0</v>
      </c>
      <c r="AO57" s="35">
        <f t="shared" si="19"/>
        <v>0</v>
      </c>
      <c r="AP57" s="35">
        <f t="shared" si="19"/>
        <v>27026390</v>
      </c>
      <c r="AQ57" s="35">
        <f t="shared" si="19"/>
        <v>1110000</v>
      </c>
      <c r="AR57" s="35">
        <f t="shared" si="19"/>
        <v>0</v>
      </c>
      <c r="AS57" s="35">
        <f t="shared" si="19"/>
        <v>23308850</v>
      </c>
      <c r="AT57" s="35">
        <f t="shared" si="19"/>
        <v>0</v>
      </c>
      <c r="AU57" s="35">
        <f t="shared" si="19"/>
        <v>0</v>
      </c>
      <c r="AV57" s="35">
        <f t="shared" si="19"/>
        <v>1402210</v>
      </c>
      <c r="AW57" s="35">
        <f t="shared" si="19"/>
        <v>0</v>
      </c>
      <c r="AX57" s="35">
        <f t="shared" si="19"/>
        <v>0</v>
      </c>
      <c r="AY57" s="35">
        <f t="shared" si="19"/>
        <v>0</v>
      </c>
      <c r="AZ57" s="35">
        <f t="shared" si="19"/>
        <v>0</v>
      </c>
      <c r="BA57" s="35">
        <f t="shared" si="19"/>
        <v>0</v>
      </c>
      <c r="BB57" s="35">
        <f t="shared" si="19"/>
        <v>0</v>
      </c>
      <c r="BC57" s="35">
        <f t="shared" si="19"/>
        <v>0</v>
      </c>
      <c r="BD57" s="35">
        <f t="shared" si="19"/>
        <v>0</v>
      </c>
      <c r="BE57" s="35">
        <f t="shared" si="19"/>
        <v>5475650</v>
      </c>
      <c r="BF57" s="35">
        <f t="shared" si="19"/>
        <v>0</v>
      </c>
      <c r="BG57" s="35">
        <f t="shared" si="19"/>
        <v>0</v>
      </c>
      <c r="BH57" s="35">
        <f t="shared" si="19"/>
        <v>388539000</v>
      </c>
      <c r="BI57" s="35">
        <f t="shared" si="19"/>
        <v>0</v>
      </c>
      <c r="BJ57" s="35">
        <f t="shared" si="19"/>
        <v>0</v>
      </c>
      <c r="BK57" s="35">
        <f t="shared" si="19"/>
        <v>0</v>
      </c>
      <c r="BL57" s="35">
        <f t="shared" si="19"/>
        <v>0</v>
      </c>
      <c r="BM57" s="35">
        <f t="shared" si="19"/>
        <v>0</v>
      </c>
      <c r="BN57" s="35">
        <f t="shared" si="19"/>
        <v>794000000</v>
      </c>
      <c r="BO57" s="35">
        <f aca="true" t="shared" si="20" ref="BO57:BW57">+BO25+BO33+BO40+BO47+BO51+BO56</f>
        <v>0</v>
      </c>
      <c r="BP57" s="35">
        <f t="shared" si="20"/>
        <v>0</v>
      </c>
      <c r="BQ57" s="35">
        <f t="shared" si="20"/>
        <v>291826950</v>
      </c>
      <c r="BR57" s="35">
        <f t="shared" si="20"/>
        <v>0</v>
      </c>
      <c r="BS57" s="35">
        <f t="shared" si="20"/>
        <v>0</v>
      </c>
      <c r="BT57" s="35"/>
      <c r="BU57" s="35">
        <f>+BU12+BU25+BU33+BU40+BU47+BU51+BU56</f>
        <v>6847739657.389999</v>
      </c>
      <c r="BV57" s="35">
        <f t="shared" si="20"/>
        <v>1838003710.07</v>
      </c>
      <c r="BW57" s="35">
        <f t="shared" si="20"/>
        <v>0</v>
      </c>
    </row>
  </sheetData>
  <sheetProtection/>
  <mergeCells count="75">
    <mergeCell ref="C3:F3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U9:BV9"/>
    <mergeCell ref="A1:B1"/>
    <mergeCell ref="BB9:BC9"/>
    <mergeCell ref="BE9:BF9"/>
    <mergeCell ref="BH9:BI9"/>
    <mergeCell ref="BK9:BL9"/>
    <mergeCell ref="BN9:BO9"/>
    <mergeCell ref="BQ9:BR9"/>
    <mergeCell ref="AJ9:AK9"/>
    <mergeCell ref="AM9:AN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2019-04-26T14:00:31Z</cp:lastPrinted>
  <dcterms:created xsi:type="dcterms:W3CDTF">2000-01-20T08:39:24Z</dcterms:created>
  <dcterms:modified xsi:type="dcterms:W3CDTF">2021-05-11T13:51:53Z</dcterms:modified>
  <cp:category/>
  <cp:version/>
  <cp:contentType/>
  <cp:contentStatus/>
</cp:coreProperties>
</file>