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 2022" sheetId="1" r:id="rId1"/>
    <sheet name="Entarate 2023" sheetId="2" r:id="rId2"/>
    <sheet name="Entrate 2024" sheetId="3" r:id="rId3"/>
    <sheet name="Spese 2022" sheetId="4" r:id="rId4"/>
    <sheet name="Spese 2023" sheetId="5" r:id="rId5"/>
    <sheet name="Spese 2024" sheetId="6" r:id="rId6"/>
  </sheets>
  <definedNames/>
  <calcPr fullCalcOnLoad="1"/>
</workbook>
</file>

<file path=xl/sharedStrings.xml><?xml version="1.0" encoding="utf-8"?>
<sst xmlns="http://schemas.openxmlformats.org/spreadsheetml/2006/main" count="639" uniqueCount="139">
  <si>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</si>
  <si>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</si>
  <si>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</si>
  <si>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</si>
  <si>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</si>
  <si>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</si>
  <si>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</si>
  <si>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</si>
  <si>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</si>
  <si>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</si>
  <si>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</si>
  <si>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</si>
  <si>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</si>
  <si>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</si>
  <si>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</si>
  <si>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</si>
  <si>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</si>
  <si>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</si>
  <si>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</si>
  <si>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</si>
  <si>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</si>
  <si>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</si>
  <si>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</si>
  <si>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</si>
  <si>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</si>
  <si>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</si>
  <si>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</si>
  <si>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</si>
  <si>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</si>
  <si>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</si>
  <si>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</si>
  <si>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</si>
  <si>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</si>
  <si>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</si>
  <si>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</si>
  <si>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</si>
  <si>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</si>
  <si>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</si>
  <si>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</si>
  <si>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</si>
  <si>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</si>
  <si>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</si>
  <si>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</si>
  <si>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</si>
  <si>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</si>
  <si>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</si>
  <si>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</si>
  <si>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</si>
  <si>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</si>
  <si>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</si>
  <si>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</si>
  <si>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</si>
  <si>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</si>
  <si>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</si>
  <si>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</si>
  <si>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</si>
  <si>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</si>
  <si>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</si>
  <si>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</si>
  <si>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</si>
  <si>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</si>
  <si>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</si>
  <si>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</si>
  <si>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</si>
  <si>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</si>
  <si>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</si>
  <si>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</si>
  <si>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</si>
  <si>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</si>
  <si>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</si>
  <si>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</si>
  <si>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</si>
  <si>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</si>
  <si>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</si>
  <si>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</si>
  <si>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</si>
  <si>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</si>
  <si>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</si>
  <si>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</si>
  <si>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</si>
  <si>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</si>
  <si>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</si>
  <si>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</si>
  <si>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</si>
  <si>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</si>
  <si>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</si>
  <si>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</si>
  <si>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</si>
  <si>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</si>
  <si>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</si>
  <si>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</si>
  <si>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</si>
  <si>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</si>
  <si>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</si>
  <si>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</si>
  <si>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</si>
  <si>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</si>
  <si>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</si>
  <si>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</si>
  <si>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</si>
  <si>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</si>
  <si>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</si>
  <si>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</si>
  <si>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</si>
  <si>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</si>
  <si>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</si>
  <si>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</si>
  <si>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</si>
  <si>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</si>
  <si>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</si>
  <si>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</si>
  <si>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</si>
  <si>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</si>
  <si>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</si>
  <si>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</si>
  <si>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</si>
  <si>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</si>
  <si>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</si>
  <si>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</si>
  <si>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</si>
  <si>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</si>
  <si>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</si>
  <si>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</si>
  <si>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</si>
  <si>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</si>
  <si>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</si>
  <si>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</si>
  <si>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</si>
  <si>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</si>
  <si>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</si>
  <si>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</si>
  <si>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</si>
  <si>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</si>
  <si>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</si>
  <si>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</si>
  <si>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</si>
  <si>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</si>
  <si>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</si>
  <si>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COMUNE DI  MILANO 
DIREZIONE BILANCIO E PARTECIPATE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</si>
</sst>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  <numFmt numFmtId="182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43" fontId="0" fillId="0" borderId="13" xfId="45" applyFont="1" applyFill="1" applyBorder="1" applyAlignment="1" applyProtection="1">
      <alignment vertical="center"/>
      <protection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43" fontId="0" fillId="35" borderId="12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48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40.5" customHeight="1">
      <c r="A1" s="83" t="s">
        <v>138</v>
      </c>
      <c r="B1" s="83"/>
      <c r="C1" s="70"/>
      <c r="D1" s="70"/>
      <c r="E1"/>
      <c r="F1"/>
    </row>
    <row r="2" spans="1:6" ht="12.75">
      <c r="A2" s="82" t="s">
        <v>6</v>
      </c>
      <c r="B2" s="82"/>
      <c r="C2" s="82"/>
      <c r="D2" s="82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7" t="s">
        <v>131</v>
      </c>
      <c r="C5" s="38">
        <v>2022</v>
      </c>
    </row>
    <row r="7" spans="1:6" ht="24" customHeight="1">
      <c r="A7" s="39" t="s">
        <v>7</v>
      </c>
      <c r="B7" s="44" t="s">
        <v>9</v>
      </c>
      <c r="C7" s="72" t="s">
        <v>1</v>
      </c>
      <c r="D7" s="72" t="s">
        <v>2</v>
      </c>
      <c r="E7" s="4"/>
      <c r="F7" s="4"/>
    </row>
    <row r="8" spans="1:6" ht="12.75">
      <c r="A8" s="40"/>
      <c r="B8" s="43" t="s">
        <v>8</v>
      </c>
      <c r="C8" s="81">
        <v>30756228.29</v>
      </c>
      <c r="D8" s="42"/>
      <c r="E8" s="6"/>
      <c r="F8" s="6"/>
    </row>
    <row r="9" spans="1:6" ht="12.75">
      <c r="A9" s="40"/>
      <c r="B9" s="45" t="s">
        <v>10</v>
      </c>
      <c r="C9" s="81">
        <v>1037982298.12</v>
      </c>
      <c r="D9" s="42"/>
      <c r="E9" s="6"/>
      <c r="F9" s="6"/>
    </row>
    <row r="10" spans="1:6" ht="12.75">
      <c r="A10" s="40"/>
      <c r="B10" s="45" t="s">
        <v>11</v>
      </c>
      <c r="C10" s="81">
        <v>481802565.29</v>
      </c>
      <c r="D10" s="42"/>
      <c r="E10" s="6"/>
      <c r="F10" s="6"/>
    </row>
    <row r="11" spans="1:6" ht="12.75">
      <c r="A11" s="40"/>
      <c r="B11" s="45" t="s">
        <v>12</v>
      </c>
      <c r="C11" s="7"/>
      <c r="D11" s="81">
        <v>2412003102.85</v>
      </c>
      <c r="E11" s="6"/>
      <c r="F11" s="6"/>
    </row>
    <row r="12" spans="1:6" ht="12.75">
      <c r="A12" s="40"/>
      <c r="B12" s="73"/>
      <c r="C12" s="7"/>
      <c r="D12" s="42"/>
      <c r="E12" s="6"/>
      <c r="F12" s="6"/>
    </row>
    <row r="13" spans="1:6" ht="12.75">
      <c r="A13" s="46" t="s">
        <v>13</v>
      </c>
      <c r="B13" s="45" t="s">
        <v>14</v>
      </c>
      <c r="C13" s="41"/>
      <c r="D13" s="42"/>
      <c r="E13" s="6"/>
      <c r="F13" s="6"/>
    </row>
    <row r="14" spans="1:6" ht="12.75">
      <c r="A14" s="47">
        <v>10101</v>
      </c>
      <c r="B14" s="48" t="s">
        <v>15</v>
      </c>
      <c r="C14" s="81">
        <v>1375305000</v>
      </c>
      <c r="D14" s="7">
        <v>1577427355.25</v>
      </c>
      <c r="E14" s="8"/>
      <c r="F14" s="8"/>
    </row>
    <row r="15" spans="1:6" ht="12.75">
      <c r="A15" s="47">
        <v>10102</v>
      </c>
      <c r="B15" s="48" t="s">
        <v>16</v>
      </c>
      <c r="C15" s="7">
        <v>0</v>
      </c>
      <c r="D15" s="7">
        <v>0</v>
      </c>
      <c r="E15" s="8"/>
      <c r="F15" s="8"/>
    </row>
    <row r="16" spans="1:6" ht="12.75">
      <c r="A16" s="47">
        <v>10103</v>
      </c>
      <c r="B16" s="48" t="s">
        <v>17</v>
      </c>
      <c r="C16" s="7">
        <v>0</v>
      </c>
      <c r="D16" s="7">
        <v>0</v>
      </c>
      <c r="E16" s="8"/>
      <c r="F16" s="8"/>
    </row>
    <row r="17" spans="1:6" ht="12.75">
      <c r="A17" s="47">
        <v>10104</v>
      </c>
      <c r="B17" s="48" t="s">
        <v>18</v>
      </c>
      <c r="C17" s="7">
        <v>30000</v>
      </c>
      <c r="D17" s="7">
        <v>27696</v>
      </c>
      <c r="E17" s="8"/>
      <c r="F17" s="8"/>
    </row>
    <row r="18" spans="1:6" ht="12.75">
      <c r="A18" s="47">
        <v>10301</v>
      </c>
      <c r="B18" s="48" t="s">
        <v>19</v>
      </c>
      <c r="C18" s="7">
        <v>20740000</v>
      </c>
      <c r="D18" s="7">
        <v>19353706.94</v>
      </c>
      <c r="E18" s="8"/>
      <c r="F18" s="8"/>
    </row>
    <row r="19" spans="1:6" ht="12.75">
      <c r="A19" s="47">
        <v>10302</v>
      </c>
      <c r="B19" s="48" t="s">
        <v>20</v>
      </c>
      <c r="C19" s="7">
        <v>0</v>
      </c>
      <c r="D19" s="7">
        <v>0</v>
      </c>
      <c r="E19" s="8"/>
      <c r="F19" s="8"/>
    </row>
    <row r="20" spans="1:6" ht="15">
      <c r="A20" s="53">
        <v>10000</v>
      </c>
      <c r="B20" s="10" t="s">
        <v>21</v>
      </c>
      <c r="C20" s="11">
        <f>SUM(C14:C19)</f>
        <v>1396075000</v>
      </c>
      <c r="D20" s="11">
        <f>SUM(D14:D19)</f>
        <v>1596808758.19</v>
      </c>
      <c r="E20" s="8"/>
      <c r="F20" s="8"/>
    </row>
    <row r="21" spans="1:6" ht="12.75">
      <c r="A21" s="5"/>
      <c r="B21" s="20"/>
      <c r="C21" s="13"/>
      <c r="D21" s="13"/>
      <c r="E21" s="8"/>
      <c r="F21" s="8"/>
    </row>
    <row r="22" spans="1:6" ht="12.75">
      <c r="A22" s="50" t="s">
        <v>22</v>
      </c>
      <c r="B22" s="45" t="s">
        <v>23</v>
      </c>
      <c r="C22" s="7"/>
      <c r="D22" s="42"/>
      <c r="E22" s="6"/>
      <c r="F22" s="6"/>
    </row>
    <row r="23" spans="1:6" ht="12.75">
      <c r="A23" s="47">
        <v>20101</v>
      </c>
      <c r="B23" s="48" t="s">
        <v>24</v>
      </c>
      <c r="C23" s="7">
        <v>637386340</v>
      </c>
      <c r="D23" s="7">
        <v>752586886.26</v>
      </c>
      <c r="E23" s="8"/>
      <c r="F23" s="8"/>
    </row>
    <row r="24" spans="1:6" ht="12.75">
      <c r="A24" s="47">
        <v>20102</v>
      </c>
      <c r="B24" s="48" t="s">
        <v>25</v>
      </c>
      <c r="C24" s="7">
        <v>535000</v>
      </c>
      <c r="D24" s="7">
        <v>535000</v>
      </c>
      <c r="E24" s="8"/>
      <c r="F24" s="8"/>
    </row>
    <row r="25" spans="1:6" ht="12.75">
      <c r="A25" s="47">
        <v>20103</v>
      </c>
      <c r="B25" s="48" t="s">
        <v>26</v>
      </c>
      <c r="C25" s="7">
        <v>23261780</v>
      </c>
      <c r="D25" s="7">
        <v>28306501.88</v>
      </c>
      <c r="E25" s="8"/>
      <c r="F25" s="8"/>
    </row>
    <row r="26" spans="1:6" ht="12.75">
      <c r="A26" s="47">
        <v>20104</v>
      </c>
      <c r="B26" s="48" t="s">
        <v>27</v>
      </c>
      <c r="C26" s="7">
        <v>5042500</v>
      </c>
      <c r="D26" s="7">
        <v>6655657.53</v>
      </c>
      <c r="E26" s="8"/>
      <c r="F26" s="8"/>
    </row>
    <row r="27" spans="1:6" ht="12.75">
      <c r="A27" s="47">
        <v>20105</v>
      </c>
      <c r="B27" s="48" t="s">
        <v>28</v>
      </c>
      <c r="C27" s="7">
        <v>12177360</v>
      </c>
      <c r="D27" s="7">
        <v>12710116.58</v>
      </c>
      <c r="E27" s="8"/>
      <c r="F27" s="8"/>
    </row>
    <row r="28" spans="1:6" ht="15">
      <c r="A28" s="51">
        <v>20000</v>
      </c>
      <c r="B28" s="74" t="s">
        <v>29</v>
      </c>
      <c r="C28" s="14">
        <f>SUM(C23:C27)</f>
        <v>678402980</v>
      </c>
      <c r="D28" s="14">
        <f>SUM(D23:D27)</f>
        <v>800794162.25</v>
      </c>
      <c r="E28" s="8"/>
      <c r="F28" s="8"/>
    </row>
    <row r="29" spans="1:6" ht="12.75">
      <c r="A29" s="5"/>
      <c r="B29" s="20"/>
      <c r="C29" s="13"/>
      <c r="D29" s="13"/>
      <c r="E29" s="8"/>
      <c r="F29" s="8"/>
    </row>
    <row r="30" spans="1:6" ht="12.75">
      <c r="A30" s="52" t="s">
        <v>30</v>
      </c>
      <c r="B30" s="45" t="s">
        <v>31</v>
      </c>
      <c r="C30" s="7"/>
      <c r="D30" s="7"/>
      <c r="E30" s="8"/>
      <c r="F30" s="8"/>
    </row>
    <row r="31" spans="1:6" ht="12.75">
      <c r="A31" s="47">
        <v>30100</v>
      </c>
      <c r="B31" s="48" t="s">
        <v>32</v>
      </c>
      <c r="C31" s="7">
        <v>620431120</v>
      </c>
      <c r="D31" s="7">
        <v>705202579.02</v>
      </c>
      <c r="E31" s="8"/>
      <c r="F31" s="8"/>
    </row>
    <row r="32" spans="1:6" ht="12.75">
      <c r="A32" s="47">
        <v>30200</v>
      </c>
      <c r="B32" s="48" t="s">
        <v>33</v>
      </c>
      <c r="C32" s="7">
        <v>243400000</v>
      </c>
      <c r="D32" s="7">
        <v>143400000</v>
      </c>
      <c r="E32" s="8"/>
      <c r="F32" s="8"/>
    </row>
    <row r="33" spans="1:6" ht="12.75">
      <c r="A33" s="47">
        <v>30300</v>
      </c>
      <c r="B33" s="48" t="s">
        <v>34</v>
      </c>
      <c r="C33" s="7">
        <v>15390930</v>
      </c>
      <c r="D33" s="7">
        <v>15405787.9</v>
      </c>
      <c r="E33" s="8"/>
      <c r="F33" s="8"/>
    </row>
    <row r="34" spans="1:6" ht="12.75">
      <c r="A34" s="47">
        <v>30400</v>
      </c>
      <c r="B34" s="48" t="s">
        <v>35</v>
      </c>
      <c r="C34" s="7">
        <v>80500840</v>
      </c>
      <c r="D34" s="7">
        <v>80500840</v>
      </c>
      <c r="E34" s="8"/>
      <c r="F34" s="8"/>
    </row>
    <row r="35" spans="1:6" ht="12.75">
      <c r="A35" s="47">
        <v>30500</v>
      </c>
      <c r="B35" s="48" t="s">
        <v>36</v>
      </c>
      <c r="C35" s="7">
        <v>262306200</v>
      </c>
      <c r="D35" s="7">
        <v>249579840.37</v>
      </c>
      <c r="E35" s="8"/>
      <c r="F35" s="8"/>
    </row>
    <row r="36" spans="1:6" ht="15">
      <c r="A36" s="53">
        <v>30000</v>
      </c>
      <c r="B36" s="10" t="s">
        <v>37</v>
      </c>
      <c r="C36" s="11">
        <f>SUM(C31:C35)</f>
        <v>1222029090</v>
      </c>
      <c r="D36" s="11">
        <f>SUM(D31:D35)</f>
        <v>1194089047.29</v>
      </c>
      <c r="E36" s="8"/>
      <c r="F36" s="8"/>
    </row>
    <row r="37" spans="1:6" ht="12.75">
      <c r="A37" s="12"/>
      <c r="B37" s="75"/>
      <c r="C37" s="13"/>
      <c r="D37" s="13"/>
      <c r="E37" s="8"/>
      <c r="F37" s="8"/>
    </row>
    <row r="38" spans="1:6" ht="12.75">
      <c r="A38" s="52" t="s">
        <v>38</v>
      </c>
      <c r="B38" s="43" t="s">
        <v>39</v>
      </c>
      <c r="C38" s="15"/>
      <c r="D38" s="16"/>
      <c r="E38" s="6"/>
      <c r="F38" s="6"/>
    </row>
    <row r="39" spans="1:6" ht="12.75">
      <c r="A39" s="47">
        <v>40100</v>
      </c>
      <c r="B39" s="48" t="s">
        <v>40</v>
      </c>
      <c r="C39" s="7">
        <v>80000</v>
      </c>
      <c r="D39" s="7">
        <v>80000</v>
      </c>
      <c r="E39" s="8"/>
      <c r="F39" s="8"/>
    </row>
    <row r="40" spans="1:6" ht="12.75">
      <c r="A40" s="47">
        <v>40200</v>
      </c>
      <c r="B40" s="48" t="s">
        <v>41</v>
      </c>
      <c r="C40" s="7">
        <v>2504300598.02</v>
      </c>
      <c r="D40" s="7">
        <v>1539001749.91</v>
      </c>
      <c r="E40" s="8"/>
      <c r="F40" s="8"/>
    </row>
    <row r="41" spans="1:6" ht="12.75">
      <c r="A41" s="47">
        <v>40300</v>
      </c>
      <c r="B41" s="48" t="s">
        <v>42</v>
      </c>
      <c r="C41" s="7">
        <v>0</v>
      </c>
      <c r="D41" s="7">
        <v>0</v>
      </c>
      <c r="E41" s="8"/>
      <c r="F41" s="8"/>
    </row>
    <row r="42" spans="1:6" ht="12.75">
      <c r="A42" s="47">
        <v>40400</v>
      </c>
      <c r="B42" s="48" t="s">
        <v>43</v>
      </c>
      <c r="C42" s="7">
        <v>691495239.5</v>
      </c>
      <c r="D42" s="7">
        <v>641392180.3</v>
      </c>
      <c r="E42" s="8"/>
      <c r="F42" s="8"/>
    </row>
    <row r="43" spans="1:6" ht="12.75">
      <c r="A43" s="47">
        <v>40500</v>
      </c>
      <c r="B43" s="48" t="s">
        <v>44</v>
      </c>
      <c r="C43" s="7">
        <v>110034142.4</v>
      </c>
      <c r="D43" s="7">
        <v>110304842.59</v>
      </c>
      <c r="E43" s="8"/>
      <c r="F43" s="8"/>
    </row>
    <row r="44" spans="1:6" ht="15">
      <c r="A44" s="53">
        <v>40000</v>
      </c>
      <c r="B44" s="10" t="s">
        <v>45</v>
      </c>
      <c r="C44" s="11">
        <f>SUM(C39:C43)</f>
        <v>3305909979.92</v>
      </c>
      <c r="D44" s="11">
        <f>SUM(D39:D43)</f>
        <v>2290778772.8</v>
      </c>
      <c r="E44" s="8"/>
      <c r="F44" s="8"/>
    </row>
    <row r="45" spans="1:6" ht="12.75">
      <c r="A45" s="5"/>
      <c r="B45" s="20"/>
      <c r="C45" s="13"/>
      <c r="D45" s="13"/>
      <c r="E45" s="8"/>
      <c r="F45" s="8"/>
    </row>
    <row r="46" spans="1:6" ht="12.75">
      <c r="A46" s="52" t="s">
        <v>46</v>
      </c>
      <c r="B46" s="43" t="s">
        <v>47</v>
      </c>
      <c r="C46" s="15"/>
      <c r="D46" s="16"/>
      <c r="E46" s="6"/>
      <c r="F46" s="6"/>
    </row>
    <row r="47" spans="1:6" ht="12.75">
      <c r="A47" s="47">
        <v>50100</v>
      </c>
      <c r="B47" s="48" t="s">
        <v>48</v>
      </c>
      <c r="C47" s="7">
        <v>0</v>
      </c>
      <c r="D47" s="7">
        <v>0</v>
      </c>
      <c r="E47" s="8"/>
      <c r="F47" s="8"/>
    </row>
    <row r="48" spans="1:6" ht="12.75">
      <c r="A48" s="47">
        <v>50200</v>
      </c>
      <c r="B48" s="48" t="s">
        <v>49</v>
      </c>
      <c r="C48" s="7">
        <v>0</v>
      </c>
      <c r="D48" s="7">
        <v>0</v>
      </c>
      <c r="E48" s="8"/>
      <c r="F48" s="8"/>
    </row>
    <row r="49" spans="1:6" ht="12.75">
      <c r="A49" s="47">
        <v>50300</v>
      </c>
      <c r="B49" s="48" t="s">
        <v>50</v>
      </c>
      <c r="C49" s="7">
        <v>9000000</v>
      </c>
      <c r="D49" s="7">
        <v>17003098.35</v>
      </c>
      <c r="E49" s="8"/>
      <c r="F49" s="8"/>
    </row>
    <row r="50" spans="1:6" ht="12.75">
      <c r="A50" s="47">
        <v>50400</v>
      </c>
      <c r="B50" s="48" t="s">
        <v>51</v>
      </c>
      <c r="C50" s="7">
        <v>200000000</v>
      </c>
      <c r="D50" s="7">
        <v>280000000</v>
      </c>
      <c r="E50" s="8"/>
      <c r="F50" s="8"/>
    </row>
    <row r="51" spans="1:6" ht="15">
      <c r="A51" s="53">
        <v>50000</v>
      </c>
      <c r="B51" s="10" t="s">
        <v>52</v>
      </c>
      <c r="C51" s="11">
        <f>SUM(C47:C50)</f>
        <v>209000000</v>
      </c>
      <c r="D51" s="11">
        <f>SUM(D47:D50)</f>
        <v>297003098.35</v>
      </c>
      <c r="E51" s="8"/>
      <c r="F51" s="8"/>
    </row>
    <row r="52" spans="1:6" ht="12.75">
      <c r="A52" s="5"/>
      <c r="B52" s="20"/>
      <c r="C52" s="13"/>
      <c r="D52" s="13"/>
      <c r="E52" s="8"/>
      <c r="F52" s="8"/>
    </row>
    <row r="53" spans="1:6" ht="12.75">
      <c r="A53" s="52" t="s">
        <v>53</v>
      </c>
      <c r="B53" s="43" t="s">
        <v>54</v>
      </c>
      <c r="C53" s="15"/>
      <c r="D53" s="16"/>
      <c r="E53" s="6"/>
      <c r="F53" s="6"/>
    </row>
    <row r="54" spans="1:6" ht="12.75">
      <c r="A54" s="47">
        <v>60100</v>
      </c>
      <c r="B54" s="48" t="s">
        <v>134</v>
      </c>
      <c r="C54" s="7">
        <v>0</v>
      </c>
      <c r="D54" s="7">
        <v>0</v>
      </c>
      <c r="E54" s="8"/>
      <c r="F54" s="8"/>
    </row>
    <row r="55" spans="1:6" ht="12.75">
      <c r="A55" s="47">
        <v>60200</v>
      </c>
      <c r="B55" s="48" t="s">
        <v>135</v>
      </c>
      <c r="C55" s="7">
        <v>0</v>
      </c>
      <c r="D55" s="7">
        <v>0</v>
      </c>
      <c r="E55" s="8"/>
      <c r="F55" s="8"/>
    </row>
    <row r="56" spans="1:6" ht="12.75">
      <c r="A56" s="47">
        <v>60300</v>
      </c>
      <c r="B56" s="48" t="s">
        <v>136</v>
      </c>
      <c r="C56" s="7">
        <v>726069575.57</v>
      </c>
      <c r="D56" s="7">
        <v>685169618.67</v>
      </c>
      <c r="E56" s="8"/>
      <c r="F56" s="8"/>
    </row>
    <row r="57" spans="1:6" ht="12.75">
      <c r="A57" s="47">
        <v>60400</v>
      </c>
      <c r="B57" s="48" t="s">
        <v>137</v>
      </c>
      <c r="C57" s="7">
        <v>0</v>
      </c>
      <c r="D57" s="7">
        <v>0</v>
      </c>
      <c r="E57" s="8"/>
      <c r="F57" s="8"/>
    </row>
    <row r="58" spans="1:6" ht="15">
      <c r="A58" s="53">
        <v>60000</v>
      </c>
      <c r="B58" s="10" t="s">
        <v>55</v>
      </c>
      <c r="C58" s="11">
        <f>SUM(C54:C57)</f>
        <v>726069575.57</v>
      </c>
      <c r="D58" s="11">
        <f>SUM(D54:D57)</f>
        <v>685169618.67</v>
      </c>
      <c r="E58" s="8"/>
      <c r="F58" s="8"/>
    </row>
    <row r="59" spans="1:6" ht="12.75">
      <c r="A59" s="5"/>
      <c r="B59" s="20"/>
      <c r="C59" s="13"/>
      <c r="D59" s="13"/>
      <c r="E59" s="8"/>
      <c r="F59" s="8"/>
    </row>
    <row r="60" spans="1:6" ht="12.75">
      <c r="A60" s="52" t="s">
        <v>56</v>
      </c>
      <c r="B60" s="43" t="s">
        <v>57</v>
      </c>
      <c r="C60" s="15"/>
      <c r="D60" s="16"/>
      <c r="E60" s="6"/>
      <c r="F60" s="6"/>
    </row>
    <row r="61" spans="1:6" ht="12.75">
      <c r="A61" s="47">
        <v>70100</v>
      </c>
      <c r="B61" s="48" t="s">
        <v>58</v>
      </c>
      <c r="C61" s="7">
        <v>801000000</v>
      </c>
      <c r="D61" s="7">
        <v>801000000</v>
      </c>
      <c r="E61" s="8"/>
      <c r="F61" s="8"/>
    </row>
    <row r="62" spans="1:6" ht="15">
      <c r="A62" s="49">
        <v>70000</v>
      </c>
      <c r="B62" s="10" t="s">
        <v>59</v>
      </c>
      <c r="C62" s="11">
        <f>SUM(C61)</f>
        <v>801000000</v>
      </c>
      <c r="D62" s="11">
        <f>SUM(D61)</f>
        <v>801000000</v>
      </c>
      <c r="E62" s="8"/>
      <c r="F62" s="8"/>
    </row>
    <row r="63" spans="1:6" ht="12.75">
      <c r="A63" s="5"/>
      <c r="B63" s="20"/>
      <c r="C63" s="13"/>
      <c r="D63" s="13"/>
      <c r="E63" s="8"/>
      <c r="F63" s="8"/>
    </row>
    <row r="64" spans="1:6" ht="12.75">
      <c r="A64" s="52" t="s">
        <v>60</v>
      </c>
      <c r="B64" s="43" t="s">
        <v>61</v>
      </c>
      <c r="C64" s="15"/>
      <c r="D64" s="16"/>
      <c r="E64" s="6"/>
      <c r="F64" s="6"/>
    </row>
    <row r="65" spans="1:6" ht="12.75">
      <c r="A65" s="47">
        <v>90100</v>
      </c>
      <c r="B65" s="48" t="s">
        <v>62</v>
      </c>
      <c r="C65" s="7">
        <v>337347100</v>
      </c>
      <c r="D65" s="7">
        <v>341057741.75</v>
      </c>
      <c r="E65" s="8"/>
      <c r="F65" s="8"/>
    </row>
    <row r="66" spans="1:6" ht="12.75">
      <c r="A66" s="47">
        <v>90200</v>
      </c>
      <c r="B66" s="48" t="s">
        <v>63</v>
      </c>
      <c r="C66" s="7">
        <v>40110660</v>
      </c>
      <c r="D66" s="7">
        <v>73105760.76</v>
      </c>
      <c r="E66" s="8"/>
      <c r="F66" s="8"/>
    </row>
    <row r="67" spans="1:6" ht="15">
      <c r="A67" s="49">
        <v>90000</v>
      </c>
      <c r="B67" s="10" t="s">
        <v>64</v>
      </c>
      <c r="C67" s="11">
        <f>SUM(C65:C66)</f>
        <v>377457760</v>
      </c>
      <c r="D67" s="11">
        <f>SUM(D65:D66)</f>
        <v>414163502.51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8715944385.49</v>
      </c>
      <c r="D68" s="18">
        <f>+D20+D28+D36+D44+D51+D58+D62+D67</f>
        <v>8079806960.060001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10266485477.190002</v>
      </c>
      <c r="D69" s="18">
        <f>+D68+D11</f>
        <v>10491810062.910002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A1:B1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5" width="28.00390625" style="0" customWidth="1"/>
    <col min="6" max="6" width="25.28125" style="0" customWidth="1"/>
  </cols>
  <sheetData>
    <row r="1" spans="1:4" ht="40.5" customHeight="1">
      <c r="A1" s="83" t="s">
        <v>138</v>
      </c>
      <c r="B1" s="83"/>
      <c r="C1" s="70"/>
      <c r="D1" s="70"/>
    </row>
    <row r="2" spans="1:4" ht="12.75">
      <c r="A2" s="84" t="s">
        <v>6</v>
      </c>
      <c r="B2" s="84"/>
      <c r="C2" s="84"/>
      <c r="D2" s="84"/>
    </row>
    <row r="4" ht="18.75">
      <c r="A4" s="3" t="s">
        <v>0</v>
      </c>
    </row>
    <row r="5" spans="1:3" ht="18.75">
      <c r="A5" s="3"/>
      <c r="B5" s="37" t="s">
        <v>131</v>
      </c>
      <c r="C5" s="38">
        <v>2023</v>
      </c>
    </row>
    <row r="7" spans="1:6" ht="24" customHeight="1">
      <c r="A7" s="39" t="s">
        <v>7</v>
      </c>
      <c r="B7" s="44" t="s">
        <v>9</v>
      </c>
      <c r="C7" s="72" t="s">
        <v>1</v>
      </c>
      <c r="D7" s="72" t="s">
        <v>2</v>
      </c>
      <c r="E7" s="21"/>
      <c r="F7" s="21"/>
    </row>
    <row r="8" spans="1:6" ht="12.75">
      <c r="A8" s="40"/>
      <c r="B8" s="43" t="s">
        <v>8</v>
      </c>
      <c r="C8" s="7">
        <v>29565753.16</v>
      </c>
      <c r="D8" s="42"/>
      <c r="E8" s="20"/>
      <c r="F8" s="20"/>
    </row>
    <row r="9" spans="1:6" ht="12.75">
      <c r="A9" s="40"/>
      <c r="B9" s="45" t="s">
        <v>10</v>
      </c>
      <c r="C9" s="7">
        <v>1983232500.07</v>
      </c>
      <c r="D9" s="42"/>
      <c r="E9" s="20"/>
      <c r="F9" s="20"/>
    </row>
    <row r="10" spans="1:6" ht="12.75">
      <c r="A10" s="40"/>
      <c r="B10" s="45" t="s">
        <v>11</v>
      </c>
      <c r="C10" s="7">
        <v>0</v>
      </c>
      <c r="D10" s="42"/>
      <c r="E10" s="20"/>
      <c r="F10" s="20"/>
    </row>
    <row r="11" spans="1:6" ht="12.75">
      <c r="A11" s="40"/>
      <c r="B11" s="45" t="s">
        <v>12</v>
      </c>
      <c r="C11" s="7"/>
      <c r="D11" s="7">
        <v>0</v>
      </c>
      <c r="E11" s="20"/>
      <c r="F11" s="20"/>
    </row>
    <row r="12" spans="1:6" ht="12.75">
      <c r="A12" s="40"/>
      <c r="B12" s="73"/>
      <c r="C12" s="7"/>
      <c r="D12" s="42"/>
      <c r="E12" s="20"/>
      <c r="F12" s="20"/>
    </row>
    <row r="13" spans="1:6" ht="12.75">
      <c r="A13" s="46" t="s">
        <v>13</v>
      </c>
      <c r="B13" s="45" t="s">
        <v>14</v>
      </c>
      <c r="C13" s="41"/>
      <c r="D13" s="42"/>
      <c r="E13" s="20"/>
      <c r="F13" s="20"/>
    </row>
    <row r="14" spans="1:6" ht="12.75">
      <c r="A14" s="47">
        <v>10101</v>
      </c>
      <c r="B14" s="48" t="s">
        <v>15</v>
      </c>
      <c r="C14" s="7">
        <v>1396605000</v>
      </c>
      <c r="D14" s="7">
        <v>0</v>
      </c>
      <c r="E14" s="8"/>
      <c r="F14" s="8"/>
    </row>
    <row r="15" spans="1:6" ht="12.75">
      <c r="A15" s="47">
        <v>10102</v>
      </c>
      <c r="B15" s="48" t="s">
        <v>16</v>
      </c>
      <c r="C15" s="7">
        <v>0</v>
      </c>
      <c r="D15" s="7">
        <v>0</v>
      </c>
      <c r="E15" s="8"/>
      <c r="F15" s="8"/>
    </row>
    <row r="16" spans="1:6" ht="12.75">
      <c r="A16" s="47">
        <v>10103</v>
      </c>
      <c r="B16" s="48" t="s">
        <v>17</v>
      </c>
      <c r="C16" s="7">
        <v>0</v>
      </c>
      <c r="D16" s="7">
        <v>0</v>
      </c>
      <c r="E16" s="8"/>
      <c r="F16" s="8"/>
    </row>
    <row r="17" spans="1:6" ht="12.75">
      <c r="A17" s="47">
        <v>10104</v>
      </c>
      <c r="B17" s="48" t="s">
        <v>18</v>
      </c>
      <c r="C17" s="7">
        <v>30000</v>
      </c>
      <c r="D17" s="7">
        <v>0</v>
      </c>
      <c r="E17" s="8"/>
      <c r="F17" s="8"/>
    </row>
    <row r="18" spans="1:6" ht="12.75">
      <c r="A18" s="47">
        <v>10301</v>
      </c>
      <c r="B18" s="48" t="s">
        <v>19</v>
      </c>
      <c r="C18" s="7">
        <v>23000000</v>
      </c>
      <c r="D18" s="7">
        <v>0</v>
      </c>
      <c r="E18" s="8"/>
      <c r="F18" s="8"/>
    </row>
    <row r="19" spans="1:6" ht="12.75">
      <c r="A19" s="47">
        <v>10302</v>
      </c>
      <c r="B19" s="48" t="s">
        <v>20</v>
      </c>
      <c r="C19" s="7">
        <v>0</v>
      </c>
      <c r="D19" s="7">
        <v>0</v>
      </c>
      <c r="E19" s="8"/>
      <c r="F19" s="8"/>
    </row>
    <row r="20" spans="1:6" ht="15">
      <c r="A20" s="53">
        <v>10000</v>
      </c>
      <c r="B20" s="10" t="s">
        <v>21</v>
      </c>
      <c r="C20" s="11">
        <f>SUM(C14:C19)</f>
        <v>1419635000</v>
      </c>
      <c r="D20" s="11">
        <f>SUM(D14:D19)</f>
        <v>0</v>
      </c>
      <c r="E20" s="8"/>
      <c r="F20" s="8"/>
    </row>
    <row r="21" spans="1:6" ht="12.75">
      <c r="A21" s="5"/>
      <c r="B21" s="20"/>
      <c r="C21" s="13"/>
      <c r="D21" s="13"/>
      <c r="E21" s="8"/>
      <c r="F21" s="8"/>
    </row>
    <row r="22" spans="1:6" ht="12.75">
      <c r="A22" s="50" t="s">
        <v>22</v>
      </c>
      <c r="B22" s="45" t="s">
        <v>23</v>
      </c>
      <c r="C22" s="7"/>
      <c r="D22" s="42"/>
      <c r="E22" s="20"/>
      <c r="F22" s="20"/>
    </row>
    <row r="23" spans="1:6" ht="12.75">
      <c r="A23" s="47">
        <v>20101</v>
      </c>
      <c r="B23" s="48" t="s">
        <v>24</v>
      </c>
      <c r="C23" s="7">
        <v>530781130</v>
      </c>
      <c r="D23" s="7">
        <v>0</v>
      </c>
      <c r="E23" s="8"/>
      <c r="F23" s="8"/>
    </row>
    <row r="24" spans="1:6" ht="12.75">
      <c r="A24" s="47">
        <v>20102</v>
      </c>
      <c r="B24" s="48" t="s">
        <v>25</v>
      </c>
      <c r="C24" s="7">
        <v>435000</v>
      </c>
      <c r="D24" s="7">
        <v>0</v>
      </c>
      <c r="E24" s="8"/>
      <c r="F24" s="8"/>
    </row>
    <row r="25" spans="1:6" ht="12.75">
      <c r="A25" s="47">
        <v>20103</v>
      </c>
      <c r="B25" s="48" t="s">
        <v>26</v>
      </c>
      <c r="C25" s="7">
        <v>22278000</v>
      </c>
      <c r="D25" s="7">
        <v>0</v>
      </c>
      <c r="E25" s="8"/>
      <c r="F25" s="8"/>
    </row>
    <row r="26" spans="1:6" ht="12.75">
      <c r="A26" s="47">
        <v>20104</v>
      </c>
      <c r="B26" s="48" t="s">
        <v>27</v>
      </c>
      <c r="C26" s="7">
        <v>4064000</v>
      </c>
      <c r="D26" s="7">
        <v>0</v>
      </c>
      <c r="E26" s="8"/>
      <c r="F26" s="8"/>
    </row>
    <row r="27" spans="1:6" ht="12.75">
      <c r="A27" s="47">
        <v>20105</v>
      </c>
      <c r="B27" s="48" t="s">
        <v>28</v>
      </c>
      <c r="C27" s="7">
        <v>11095370</v>
      </c>
      <c r="D27" s="7">
        <v>0</v>
      </c>
      <c r="E27" s="8"/>
      <c r="F27" s="8"/>
    </row>
    <row r="28" spans="1:6" ht="15">
      <c r="A28" s="51">
        <v>20000</v>
      </c>
      <c r="B28" s="74" t="s">
        <v>29</v>
      </c>
      <c r="C28" s="14">
        <f>SUM(C23:C27)</f>
        <v>568653500</v>
      </c>
      <c r="D28" s="14">
        <f>SUM(D23:D27)</f>
        <v>0</v>
      </c>
      <c r="E28" s="8"/>
      <c r="F28" s="8"/>
    </row>
    <row r="29" spans="1:6" ht="12.75">
      <c r="A29" s="5"/>
      <c r="B29" s="20"/>
      <c r="C29" s="13"/>
      <c r="D29" s="13"/>
      <c r="E29" s="8"/>
      <c r="F29" s="8"/>
    </row>
    <row r="30" spans="1:6" ht="12.75">
      <c r="A30" s="52" t="s">
        <v>30</v>
      </c>
      <c r="B30" s="45" t="s">
        <v>31</v>
      </c>
      <c r="C30" s="7"/>
      <c r="D30" s="7"/>
      <c r="E30" s="8"/>
      <c r="F30" s="8"/>
    </row>
    <row r="31" spans="1:6" ht="12.75">
      <c r="A31" s="47">
        <v>30100</v>
      </c>
      <c r="B31" s="48" t="s">
        <v>32</v>
      </c>
      <c r="C31" s="7">
        <v>758198060</v>
      </c>
      <c r="D31" s="7">
        <v>0</v>
      </c>
      <c r="E31" s="8"/>
      <c r="F31" s="8"/>
    </row>
    <row r="32" spans="1:6" ht="12.75">
      <c r="A32" s="47">
        <v>30200</v>
      </c>
      <c r="B32" s="48" t="s">
        <v>33</v>
      </c>
      <c r="C32" s="7">
        <v>263400000</v>
      </c>
      <c r="D32" s="7">
        <v>0</v>
      </c>
      <c r="E32" s="8"/>
      <c r="F32" s="8"/>
    </row>
    <row r="33" spans="1:6" ht="12.75">
      <c r="A33" s="47">
        <v>30300</v>
      </c>
      <c r="B33" s="48" t="s">
        <v>34</v>
      </c>
      <c r="C33" s="7">
        <v>15390930</v>
      </c>
      <c r="D33" s="7">
        <v>0</v>
      </c>
      <c r="E33" s="8"/>
      <c r="F33" s="8"/>
    </row>
    <row r="34" spans="1:6" ht="12.75">
      <c r="A34" s="47">
        <v>30400</v>
      </c>
      <c r="B34" s="48" t="s">
        <v>35</v>
      </c>
      <c r="C34" s="7">
        <v>181200840</v>
      </c>
      <c r="D34" s="7">
        <v>0</v>
      </c>
      <c r="E34" s="8"/>
      <c r="F34" s="8"/>
    </row>
    <row r="35" spans="1:6" ht="12.75">
      <c r="A35" s="47">
        <v>30500</v>
      </c>
      <c r="B35" s="48" t="s">
        <v>36</v>
      </c>
      <c r="C35" s="7">
        <v>204016160</v>
      </c>
      <c r="D35" s="7">
        <v>0</v>
      </c>
      <c r="E35" s="8"/>
      <c r="F35" s="8"/>
    </row>
    <row r="36" spans="1:6" ht="15">
      <c r="A36" s="53">
        <v>30000</v>
      </c>
      <c r="B36" s="10" t="s">
        <v>37</v>
      </c>
      <c r="C36" s="11">
        <f>SUM(C31:C35)</f>
        <v>1422205990</v>
      </c>
      <c r="D36" s="11">
        <f>SUM(D31:D35)</f>
        <v>0</v>
      </c>
      <c r="E36" s="8"/>
      <c r="F36" s="8"/>
    </row>
    <row r="37" spans="1:6" ht="12.75">
      <c r="A37" s="12"/>
      <c r="B37" s="75"/>
      <c r="C37" s="13"/>
      <c r="D37" s="13"/>
      <c r="E37" s="8"/>
      <c r="F37" s="8"/>
    </row>
    <row r="38" spans="1:6" ht="12.75">
      <c r="A38" s="52" t="s">
        <v>38</v>
      </c>
      <c r="B38" s="43" t="s">
        <v>39</v>
      </c>
      <c r="C38" s="15"/>
      <c r="D38" s="16"/>
      <c r="E38" s="20"/>
      <c r="F38" s="20"/>
    </row>
    <row r="39" spans="1:6" ht="12.75">
      <c r="A39" s="47">
        <v>40100</v>
      </c>
      <c r="B39" s="48" t="s">
        <v>40</v>
      </c>
      <c r="C39" s="7">
        <v>80000</v>
      </c>
      <c r="D39" s="7">
        <v>0</v>
      </c>
      <c r="E39" s="8"/>
      <c r="F39" s="8"/>
    </row>
    <row r="40" spans="1:6" ht="12.75">
      <c r="A40" s="47">
        <v>40200</v>
      </c>
      <c r="B40" s="48" t="s">
        <v>41</v>
      </c>
      <c r="C40" s="7">
        <v>1542459409.3</v>
      </c>
      <c r="D40" s="7">
        <v>0</v>
      </c>
      <c r="E40" s="8"/>
      <c r="F40" s="8"/>
    </row>
    <row r="41" spans="1:6" ht="12.75">
      <c r="A41" s="47">
        <v>40300</v>
      </c>
      <c r="B41" s="48" t="s">
        <v>42</v>
      </c>
      <c r="C41" s="7">
        <v>0</v>
      </c>
      <c r="D41" s="7">
        <v>0</v>
      </c>
      <c r="E41" s="8"/>
      <c r="F41" s="8"/>
    </row>
    <row r="42" spans="1:6" ht="12.75">
      <c r="A42" s="47">
        <v>40400</v>
      </c>
      <c r="B42" s="48" t="s">
        <v>43</v>
      </c>
      <c r="C42" s="7">
        <v>2503596294.47</v>
      </c>
      <c r="D42" s="7">
        <v>0</v>
      </c>
      <c r="E42" s="8"/>
      <c r="F42" s="8"/>
    </row>
    <row r="43" spans="1:6" ht="12.75">
      <c r="A43" s="47">
        <v>40500</v>
      </c>
      <c r="B43" s="48" t="s">
        <v>44</v>
      </c>
      <c r="C43" s="7">
        <v>105403500</v>
      </c>
      <c r="D43" s="7">
        <v>0</v>
      </c>
      <c r="E43" s="8"/>
      <c r="F43" s="8"/>
    </row>
    <row r="44" spans="1:6" ht="15">
      <c r="A44" s="53">
        <v>40000</v>
      </c>
      <c r="B44" s="10" t="s">
        <v>45</v>
      </c>
      <c r="C44" s="11">
        <f>SUM(C39:C43)</f>
        <v>4151539203.7699995</v>
      </c>
      <c r="D44" s="11">
        <f>SUM(D39:D43)</f>
        <v>0</v>
      </c>
      <c r="E44" s="8"/>
      <c r="F44" s="8"/>
    </row>
    <row r="45" spans="1:6" ht="12.75">
      <c r="A45" s="5"/>
      <c r="B45" s="20"/>
      <c r="C45" s="13"/>
      <c r="D45" s="13"/>
      <c r="E45" s="8"/>
      <c r="F45" s="8"/>
    </row>
    <row r="46" spans="1:6" ht="12.75">
      <c r="A46" s="52" t="s">
        <v>46</v>
      </c>
      <c r="B46" s="43" t="s">
        <v>47</v>
      </c>
      <c r="C46" s="15"/>
      <c r="D46" s="16"/>
      <c r="E46" s="20"/>
      <c r="F46" s="20"/>
    </row>
    <row r="47" spans="1:6" ht="12.75">
      <c r="A47" s="47">
        <v>50100</v>
      </c>
      <c r="B47" s="48" t="s">
        <v>48</v>
      </c>
      <c r="C47" s="7">
        <v>0</v>
      </c>
      <c r="D47" s="7">
        <v>0</v>
      </c>
      <c r="E47" s="8"/>
      <c r="F47" s="8"/>
    </row>
    <row r="48" spans="1:6" ht="12.75">
      <c r="A48" s="47">
        <v>50200</v>
      </c>
      <c r="B48" s="48" t="s">
        <v>49</v>
      </c>
      <c r="C48" s="7">
        <v>0</v>
      </c>
      <c r="D48" s="7">
        <v>0</v>
      </c>
      <c r="E48" s="8"/>
      <c r="F48" s="8"/>
    </row>
    <row r="49" spans="1:6" ht="12.75">
      <c r="A49" s="47">
        <v>50300</v>
      </c>
      <c r="B49" s="48" t="s">
        <v>50</v>
      </c>
      <c r="C49" s="7">
        <v>9000000</v>
      </c>
      <c r="D49" s="7">
        <v>0</v>
      </c>
      <c r="E49" s="8"/>
      <c r="F49" s="8"/>
    </row>
    <row r="50" spans="1:6" ht="12.75">
      <c r="A50" s="47">
        <v>50400</v>
      </c>
      <c r="B50" s="48" t="s">
        <v>51</v>
      </c>
      <c r="C50" s="7">
        <v>200000000</v>
      </c>
      <c r="D50" s="7">
        <v>0</v>
      </c>
      <c r="E50" s="8"/>
      <c r="F50" s="8"/>
    </row>
    <row r="51" spans="1:6" ht="15">
      <c r="A51" s="53">
        <v>50000</v>
      </c>
      <c r="B51" s="10" t="s">
        <v>52</v>
      </c>
      <c r="C51" s="11">
        <f>SUM(C47:C50)</f>
        <v>209000000</v>
      </c>
      <c r="D51" s="11">
        <f>SUM(D47:D50)</f>
        <v>0</v>
      </c>
      <c r="E51" s="8"/>
      <c r="F51" s="8"/>
    </row>
    <row r="52" spans="1:6" ht="12.75">
      <c r="A52" s="5"/>
      <c r="B52" s="20"/>
      <c r="C52" s="13"/>
      <c r="D52" s="13"/>
      <c r="E52" s="8"/>
      <c r="F52" s="8"/>
    </row>
    <row r="53" spans="1:6" ht="12.75">
      <c r="A53" s="52" t="s">
        <v>53</v>
      </c>
      <c r="B53" s="43" t="s">
        <v>54</v>
      </c>
      <c r="C53" s="15"/>
      <c r="D53" s="16"/>
      <c r="E53" s="20"/>
      <c r="F53" s="20"/>
    </row>
    <row r="54" spans="1:6" ht="12.75">
      <c r="A54" s="47">
        <v>60100</v>
      </c>
      <c r="B54" s="48" t="s">
        <v>134</v>
      </c>
      <c r="C54" s="7">
        <v>0</v>
      </c>
      <c r="D54" s="7">
        <v>0</v>
      </c>
      <c r="E54" s="8"/>
      <c r="F54" s="8"/>
    </row>
    <row r="55" spans="1:6" ht="12.75">
      <c r="A55" s="47">
        <v>60200</v>
      </c>
      <c r="B55" s="48" t="s">
        <v>135</v>
      </c>
      <c r="C55" s="7">
        <v>0</v>
      </c>
      <c r="D55" s="7">
        <v>0</v>
      </c>
      <c r="E55" s="8"/>
      <c r="F55" s="8"/>
    </row>
    <row r="56" spans="1:6" ht="12.75">
      <c r="A56" s="47">
        <v>60300</v>
      </c>
      <c r="B56" s="48" t="s">
        <v>136</v>
      </c>
      <c r="C56" s="7">
        <v>133681837.61</v>
      </c>
      <c r="D56" s="7">
        <v>0</v>
      </c>
      <c r="E56" s="8"/>
      <c r="F56" s="8"/>
    </row>
    <row r="57" spans="1:6" ht="12.75">
      <c r="A57" s="47">
        <v>60400</v>
      </c>
      <c r="B57" s="48" t="s">
        <v>137</v>
      </c>
      <c r="C57" s="7">
        <v>0</v>
      </c>
      <c r="D57" s="7">
        <v>0</v>
      </c>
      <c r="E57" s="8"/>
      <c r="F57" s="8"/>
    </row>
    <row r="58" spans="1:6" ht="15">
      <c r="A58" s="53">
        <v>60000</v>
      </c>
      <c r="B58" s="10" t="s">
        <v>55</v>
      </c>
      <c r="C58" s="11">
        <f>SUM(C54:C57)</f>
        <v>133681837.61</v>
      </c>
      <c r="D58" s="11">
        <f>SUM(D54:D57)</f>
        <v>0</v>
      </c>
      <c r="E58" s="8"/>
      <c r="F58" s="8"/>
    </row>
    <row r="59" spans="1:6" ht="12.75">
      <c r="A59" s="5"/>
      <c r="B59" s="20"/>
      <c r="C59" s="13"/>
      <c r="D59" s="13"/>
      <c r="E59" s="8"/>
      <c r="F59" s="8"/>
    </row>
    <row r="60" spans="1:6" ht="12.75">
      <c r="A60" s="52" t="s">
        <v>56</v>
      </c>
      <c r="B60" s="43" t="s">
        <v>57</v>
      </c>
      <c r="C60" s="15"/>
      <c r="D60" s="16"/>
      <c r="E60" s="20"/>
      <c r="F60" s="20"/>
    </row>
    <row r="61" spans="1:6" ht="12.75">
      <c r="A61" s="47">
        <v>70100</v>
      </c>
      <c r="B61" s="48" t="s">
        <v>58</v>
      </c>
      <c r="C61" s="7">
        <v>801000000</v>
      </c>
      <c r="D61" s="7">
        <v>0</v>
      </c>
      <c r="E61" s="8"/>
      <c r="F61" s="8"/>
    </row>
    <row r="62" spans="1:6" ht="15">
      <c r="A62" s="49">
        <v>70000</v>
      </c>
      <c r="B62" s="10" t="s">
        <v>59</v>
      </c>
      <c r="C62" s="11">
        <f>SUM(C61)</f>
        <v>801000000</v>
      </c>
      <c r="D62" s="11">
        <f>SUM(D61)</f>
        <v>0</v>
      </c>
      <c r="E62" s="8"/>
      <c r="F62" s="8"/>
    </row>
    <row r="63" spans="1:6" ht="12.75">
      <c r="A63" s="5"/>
      <c r="B63" s="20"/>
      <c r="C63" s="13"/>
      <c r="D63" s="13"/>
      <c r="E63" s="8"/>
      <c r="F63" s="8"/>
    </row>
    <row r="64" spans="1:6" ht="12.75">
      <c r="A64" s="52" t="s">
        <v>60</v>
      </c>
      <c r="B64" s="43" t="s">
        <v>61</v>
      </c>
      <c r="C64" s="15"/>
      <c r="D64" s="16"/>
      <c r="E64" s="20"/>
      <c r="F64" s="20"/>
    </row>
    <row r="65" spans="1:6" ht="12.75">
      <c r="A65" s="47">
        <v>90100</v>
      </c>
      <c r="B65" s="48" t="s">
        <v>62</v>
      </c>
      <c r="C65" s="7">
        <v>277095100</v>
      </c>
      <c r="D65" s="7">
        <v>0</v>
      </c>
      <c r="E65" s="8"/>
      <c r="F65" s="8"/>
    </row>
    <row r="66" spans="1:6" ht="12.75">
      <c r="A66" s="47">
        <v>90200</v>
      </c>
      <c r="B66" s="48" t="s">
        <v>63</v>
      </c>
      <c r="C66" s="7">
        <v>38652660</v>
      </c>
      <c r="D66" s="7">
        <v>0</v>
      </c>
      <c r="E66" s="8"/>
      <c r="F66" s="8"/>
    </row>
    <row r="67" spans="1:6" ht="15">
      <c r="A67" s="49">
        <v>90000</v>
      </c>
      <c r="B67" s="10" t="s">
        <v>64</v>
      </c>
      <c r="C67" s="11">
        <f>SUM(C65:C66)</f>
        <v>315747760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9021463291.38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11034261544.609999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20"/>
      <c r="F70" s="20"/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</cols>
  <sheetData>
    <row r="1" spans="1:2" ht="36" customHeight="1">
      <c r="A1" s="83" t="s">
        <v>138</v>
      </c>
      <c r="B1" s="83"/>
    </row>
    <row r="2" spans="1:4" ht="12.75">
      <c r="A2" s="84" t="s">
        <v>6</v>
      </c>
      <c r="B2" s="84"/>
      <c r="C2" s="84"/>
      <c r="D2" s="84"/>
    </row>
    <row r="4" ht="18.75">
      <c r="A4" s="3" t="s">
        <v>0</v>
      </c>
    </row>
    <row r="5" spans="1:3" ht="18.75">
      <c r="A5" s="3"/>
      <c r="B5" s="37" t="s">
        <v>131</v>
      </c>
      <c r="C5" s="38">
        <v>2024</v>
      </c>
    </row>
    <row r="7" spans="1:4" ht="25.5">
      <c r="A7" s="39" t="s">
        <v>7</v>
      </c>
      <c r="B7" s="44" t="s">
        <v>9</v>
      </c>
      <c r="C7" s="72" t="s">
        <v>1</v>
      </c>
      <c r="D7" s="72" t="s">
        <v>2</v>
      </c>
    </row>
    <row r="8" spans="1:4" ht="12.75">
      <c r="A8" s="40"/>
      <c r="B8" s="43" t="s">
        <v>8</v>
      </c>
      <c r="C8" s="7">
        <v>27215298</v>
      </c>
      <c r="D8" s="42"/>
    </row>
    <row r="9" spans="1:4" ht="12.75">
      <c r="A9" s="40"/>
      <c r="B9" s="45" t="s">
        <v>10</v>
      </c>
      <c r="C9" s="7">
        <v>1201077156.96</v>
      </c>
      <c r="D9" s="42"/>
    </row>
    <row r="10" spans="1:4" ht="12.75">
      <c r="A10" s="40"/>
      <c r="B10" s="45" t="s">
        <v>11</v>
      </c>
      <c r="C10" s="7">
        <v>0</v>
      </c>
      <c r="D10" s="42"/>
    </row>
    <row r="11" spans="1:4" ht="12.75">
      <c r="A11" s="40"/>
      <c r="B11" s="45" t="s">
        <v>12</v>
      </c>
      <c r="C11" s="7"/>
      <c r="D11" s="7">
        <v>0</v>
      </c>
    </row>
    <row r="12" spans="1:4" ht="12.75">
      <c r="A12" s="40"/>
      <c r="B12" s="73"/>
      <c r="C12" s="7"/>
      <c r="D12" s="42"/>
    </row>
    <row r="13" spans="1:4" ht="12.75">
      <c r="A13" s="46" t="s">
        <v>13</v>
      </c>
      <c r="B13" s="45" t="s">
        <v>14</v>
      </c>
      <c r="C13" s="41"/>
      <c r="D13" s="42"/>
    </row>
    <row r="14" spans="1:4" ht="12.75">
      <c r="A14" s="47">
        <v>10101</v>
      </c>
      <c r="B14" s="48" t="s">
        <v>15</v>
      </c>
      <c r="C14" s="7">
        <v>1409105000</v>
      </c>
      <c r="D14" s="7">
        <v>0</v>
      </c>
    </row>
    <row r="15" spans="1:4" ht="12.75">
      <c r="A15" s="47">
        <v>10102</v>
      </c>
      <c r="B15" s="48" t="s">
        <v>16</v>
      </c>
      <c r="C15" s="7">
        <v>0</v>
      </c>
      <c r="D15" s="7">
        <v>0</v>
      </c>
    </row>
    <row r="16" spans="1:4" ht="12.75">
      <c r="A16" s="47">
        <v>10103</v>
      </c>
      <c r="B16" s="48" t="s">
        <v>17</v>
      </c>
      <c r="C16" s="7">
        <v>0</v>
      </c>
      <c r="D16" s="7">
        <v>0</v>
      </c>
    </row>
    <row r="17" spans="1:4" ht="12.75">
      <c r="A17" s="47">
        <v>10104</v>
      </c>
      <c r="B17" s="48" t="s">
        <v>18</v>
      </c>
      <c r="C17" s="7">
        <v>30000</v>
      </c>
      <c r="D17" s="7">
        <v>0</v>
      </c>
    </row>
    <row r="18" spans="1:4" ht="12.75">
      <c r="A18" s="47">
        <v>10301</v>
      </c>
      <c r="B18" s="48" t="s">
        <v>19</v>
      </c>
      <c r="C18" s="7">
        <v>29000000</v>
      </c>
      <c r="D18" s="7">
        <v>0</v>
      </c>
    </row>
    <row r="19" spans="1:4" ht="12.75">
      <c r="A19" s="47">
        <v>10302</v>
      </c>
      <c r="B19" s="48" t="s">
        <v>20</v>
      </c>
      <c r="C19" s="7">
        <v>0</v>
      </c>
      <c r="D19" s="7">
        <v>0</v>
      </c>
    </row>
    <row r="20" spans="1:4" ht="15">
      <c r="A20" s="53">
        <v>10000</v>
      </c>
      <c r="B20" s="10" t="s">
        <v>21</v>
      </c>
      <c r="C20" s="11">
        <f>SUM(C14:C19)</f>
        <v>1438135000</v>
      </c>
      <c r="D20" s="11">
        <f>SUM(D14:D19)</f>
        <v>0</v>
      </c>
    </row>
    <row r="21" spans="1:4" ht="12.75">
      <c r="A21" s="5"/>
      <c r="B21" s="20"/>
      <c r="C21" s="13"/>
      <c r="D21" s="13"/>
    </row>
    <row r="22" spans="1:4" ht="12.75">
      <c r="A22" s="50" t="s">
        <v>22</v>
      </c>
      <c r="B22" s="45" t="s">
        <v>23</v>
      </c>
      <c r="C22" s="7"/>
      <c r="D22" s="42"/>
    </row>
    <row r="23" spans="1:4" ht="12.75">
      <c r="A23" s="47">
        <v>20101</v>
      </c>
      <c r="B23" s="48" t="s">
        <v>24</v>
      </c>
      <c r="C23" s="7">
        <v>221329530</v>
      </c>
      <c r="D23" s="7">
        <v>0</v>
      </c>
    </row>
    <row r="24" spans="1:4" ht="12.75">
      <c r="A24" s="47">
        <v>20102</v>
      </c>
      <c r="B24" s="48" t="s">
        <v>25</v>
      </c>
      <c r="C24" s="7">
        <v>435000</v>
      </c>
      <c r="D24" s="7">
        <v>0</v>
      </c>
    </row>
    <row r="25" spans="1:4" ht="12.75">
      <c r="A25" s="47">
        <v>20103</v>
      </c>
      <c r="B25" s="48" t="s">
        <v>26</v>
      </c>
      <c r="C25" s="7">
        <v>22278000</v>
      </c>
      <c r="D25" s="7">
        <v>0</v>
      </c>
    </row>
    <row r="26" spans="1:4" ht="12.75">
      <c r="A26" s="47">
        <v>20104</v>
      </c>
      <c r="B26" s="48" t="s">
        <v>27</v>
      </c>
      <c r="C26" s="7">
        <v>4054000</v>
      </c>
      <c r="D26" s="7">
        <v>0</v>
      </c>
    </row>
    <row r="27" spans="1:4" ht="12.75">
      <c r="A27" s="47">
        <v>20105</v>
      </c>
      <c r="B27" s="48" t="s">
        <v>28</v>
      </c>
      <c r="C27" s="7">
        <v>6868060</v>
      </c>
      <c r="D27" s="7">
        <v>0</v>
      </c>
    </row>
    <row r="28" spans="1:4" ht="15">
      <c r="A28" s="51">
        <v>20000</v>
      </c>
      <c r="B28" s="74" t="s">
        <v>29</v>
      </c>
      <c r="C28" s="14">
        <f>SUM(C23:C27)</f>
        <v>254964590</v>
      </c>
      <c r="D28" s="14">
        <f>SUM(D23:D27)</f>
        <v>0</v>
      </c>
    </row>
    <row r="29" spans="1:4" ht="12.75">
      <c r="A29" s="5"/>
      <c r="B29" s="20"/>
      <c r="C29" s="13"/>
      <c r="D29" s="13"/>
    </row>
    <row r="30" spans="1:4" ht="12.75">
      <c r="A30" s="52" t="s">
        <v>30</v>
      </c>
      <c r="B30" s="45" t="s">
        <v>31</v>
      </c>
      <c r="C30" s="7"/>
      <c r="D30" s="7"/>
    </row>
    <row r="31" spans="1:4" ht="12.75">
      <c r="A31" s="47">
        <v>30100</v>
      </c>
      <c r="B31" s="48" t="s">
        <v>32</v>
      </c>
      <c r="C31" s="7">
        <v>379343030</v>
      </c>
      <c r="D31" s="7">
        <v>0</v>
      </c>
    </row>
    <row r="32" spans="1:4" ht="12.75">
      <c r="A32" s="47">
        <v>30200</v>
      </c>
      <c r="B32" s="48" t="s">
        <v>33</v>
      </c>
      <c r="C32" s="7">
        <v>263400000</v>
      </c>
      <c r="D32" s="7">
        <v>0</v>
      </c>
    </row>
    <row r="33" spans="1:4" ht="12.75">
      <c r="A33" s="47">
        <v>30300</v>
      </c>
      <c r="B33" s="48" t="s">
        <v>34</v>
      </c>
      <c r="C33" s="7">
        <v>15437630</v>
      </c>
      <c r="D33" s="7">
        <v>0</v>
      </c>
    </row>
    <row r="34" spans="1:4" ht="12.75">
      <c r="A34" s="47">
        <v>30400</v>
      </c>
      <c r="B34" s="48" t="s">
        <v>35</v>
      </c>
      <c r="C34" s="7">
        <v>137700840</v>
      </c>
      <c r="D34" s="7">
        <v>0</v>
      </c>
    </row>
    <row r="35" spans="1:4" ht="12.75">
      <c r="A35" s="47">
        <v>30500</v>
      </c>
      <c r="B35" s="48" t="s">
        <v>36</v>
      </c>
      <c r="C35" s="7">
        <v>145684200</v>
      </c>
      <c r="D35" s="7">
        <v>0</v>
      </c>
    </row>
    <row r="36" spans="1:4" ht="15">
      <c r="A36" s="53">
        <v>30000</v>
      </c>
      <c r="B36" s="10" t="s">
        <v>37</v>
      </c>
      <c r="C36" s="11">
        <f>SUM(C31:C35)</f>
        <v>941565700</v>
      </c>
      <c r="D36" s="11">
        <f>SUM(D31:D35)</f>
        <v>0</v>
      </c>
    </row>
    <row r="37" spans="1:4" ht="12.75">
      <c r="A37" s="12"/>
      <c r="B37" s="75"/>
      <c r="C37" s="13"/>
      <c r="D37" s="13"/>
    </row>
    <row r="38" spans="1:4" ht="12.75">
      <c r="A38" s="52" t="s">
        <v>38</v>
      </c>
      <c r="B38" s="43" t="s">
        <v>39</v>
      </c>
      <c r="C38" s="15"/>
      <c r="D38" s="16"/>
    </row>
    <row r="39" spans="1:4" ht="12.75">
      <c r="A39" s="47">
        <v>40100</v>
      </c>
      <c r="B39" s="48" t="s">
        <v>40</v>
      </c>
      <c r="C39" s="7">
        <v>80000</v>
      </c>
      <c r="D39" s="7">
        <v>0</v>
      </c>
    </row>
    <row r="40" spans="1:4" ht="12.75">
      <c r="A40" s="47">
        <v>40200</v>
      </c>
      <c r="B40" s="48" t="s">
        <v>41</v>
      </c>
      <c r="C40" s="7">
        <v>147855479.87</v>
      </c>
      <c r="D40" s="7">
        <v>0</v>
      </c>
    </row>
    <row r="41" spans="1:4" ht="12.75">
      <c r="A41" s="47">
        <v>40300</v>
      </c>
      <c r="B41" s="48" t="s">
        <v>42</v>
      </c>
      <c r="C41" s="7">
        <v>0</v>
      </c>
      <c r="D41" s="7">
        <v>0</v>
      </c>
    </row>
    <row r="42" spans="1:4" ht="12.75">
      <c r="A42" s="47">
        <v>40400</v>
      </c>
      <c r="B42" s="48" t="s">
        <v>43</v>
      </c>
      <c r="C42" s="7">
        <v>4255354649</v>
      </c>
      <c r="D42" s="7">
        <v>0</v>
      </c>
    </row>
    <row r="43" spans="1:4" ht="12.75">
      <c r="A43" s="47">
        <v>40500</v>
      </c>
      <c r="B43" s="48" t="s">
        <v>44</v>
      </c>
      <c r="C43" s="7">
        <v>105403500</v>
      </c>
      <c r="D43" s="7">
        <v>0</v>
      </c>
    </row>
    <row r="44" spans="1:4" ht="15">
      <c r="A44" s="53">
        <v>40000</v>
      </c>
      <c r="B44" s="10" t="s">
        <v>45</v>
      </c>
      <c r="C44" s="11">
        <f>SUM(C39:C43)</f>
        <v>4508693628.87</v>
      </c>
      <c r="D44" s="11">
        <f>SUM(D39:D43)</f>
        <v>0</v>
      </c>
    </row>
    <row r="45" spans="1:4" ht="12.75">
      <c r="A45" s="5"/>
      <c r="B45" s="20"/>
      <c r="C45" s="13"/>
      <c r="D45" s="13"/>
    </row>
    <row r="46" spans="1:4" ht="12.75">
      <c r="A46" s="52" t="s">
        <v>46</v>
      </c>
      <c r="B46" s="43" t="s">
        <v>47</v>
      </c>
      <c r="C46" s="15"/>
      <c r="D46" s="16"/>
    </row>
    <row r="47" spans="1:4" ht="12.75">
      <c r="A47" s="47">
        <v>50100</v>
      </c>
      <c r="B47" s="48" t="s">
        <v>48</v>
      </c>
      <c r="C47" s="7">
        <v>0</v>
      </c>
      <c r="D47" s="7">
        <v>0</v>
      </c>
    </row>
    <row r="48" spans="1:4" ht="12.75">
      <c r="A48" s="47">
        <v>50200</v>
      </c>
      <c r="B48" s="48" t="s">
        <v>49</v>
      </c>
      <c r="C48" s="7">
        <v>0</v>
      </c>
      <c r="D48" s="7">
        <v>0</v>
      </c>
    </row>
    <row r="49" spans="1:4" ht="12.75">
      <c r="A49" s="47">
        <v>50300</v>
      </c>
      <c r="B49" s="48" t="s">
        <v>50</v>
      </c>
      <c r="C49" s="7">
        <v>9000000</v>
      </c>
      <c r="D49" s="7">
        <v>0</v>
      </c>
    </row>
    <row r="50" spans="1:4" ht="12.75">
      <c r="A50" s="47">
        <v>50400</v>
      </c>
      <c r="B50" s="48" t="s">
        <v>51</v>
      </c>
      <c r="C50" s="7">
        <v>200000000</v>
      </c>
      <c r="D50" s="7">
        <v>0</v>
      </c>
    </row>
    <row r="51" spans="1:4" ht="15">
      <c r="A51" s="53">
        <v>50000</v>
      </c>
      <c r="B51" s="10" t="s">
        <v>52</v>
      </c>
      <c r="C51" s="11">
        <f>SUM(C47:C50)</f>
        <v>209000000</v>
      </c>
      <c r="D51" s="11">
        <f>SUM(D47:D50)</f>
        <v>0</v>
      </c>
    </row>
    <row r="52" spans="1:4" ht="12.75">
      <c r="A52" s="5"/>
      <c r="B52" s="20"/>
      <c r="C52" s="13"/>
      <c r="D52" s="13"/>
    </row>
    <row r="53" spans="1:4" ht="12.75">
      <c r="A53" s="52" t="s">
        <v>53</v>
      </c>
      <c r="B53" s="43" t="s">
        <v>54</v>
      </c>
      <c r="C53" s="15"/>
      <c r="D53" s="16"/>
    </row>
    <row r="54" spans="1:4" ht="12.75">
      <c r="A54" s="47">
        <v>60100</v>
      </c>
      <c r="B54" s="48" t="s">
        <v>134</v>
      </c>
      <c r="C54" s="7">
        <v>0</v>
      </c>
      <c r="D54" s="7">
        <v>0</v>
      </c>
    </row>
    <row r="55" spans="1:4" ht="12.75">
      <c r="A55" s="47">
        <v>60200</v>
      </c>
      <c r="B55" s="48" t="s">
        <v>135</v>
      </c>
      <c r="C55" s="7">
        <v>0</v>
      </c>
      <c r="D55" s="7">
        <v>0</v>
      </c>
    </row>
    <row r="56" spans="1:4" ht="12.75">
      <c r="A56" s="47">
        <v>60300</v>
      </c>
      <c r="B56" s="48" t="s">
        <v>136</v>
      </c>
      <c r="C56" s="7">
        <v>79601929.37</v>
      </c>
      <c r="D56" s="7">
        <v>0</v>
      </c>
    </row>
    <row r="57" spans="1:4" ht="12.75">
      <c r="A57" s="47">
        <v>60400</v>
      </c>
      <c r="B57" s="48" t="s">
        <v>137</v>
      </c>
      <c r="C57" s="7">
        <v>0</v>
      </c>
      <c r="D57" s="7">
        <v>0</v>
      </c>
    </row>
    <row r="58" spans="1:4" ht="15">
      <c r="A58" s="53">
        <v>60000</v>
      </c>
      <c r="B58" s="10" t="s">
        <v>55</v>
      </c>
      <c r="C58" s="11">
        <f>SUM(C54:C57)</f>
        <v>79601929.37</v>
      </c>
      <c r="D58" s="11">
        <f>SUM(D54:D57)</f>
        <v>0</v>
      </c>
    </row>
    <row r="59" spans="1:4" ht="12.75">
      <c r="A59" s="5"/>
      <c r="B59" s="20"/>
      <c r="C59" s="13"/>
      <c r="D59" s="13"/>
    </row>
    <row r="60" spans="1:4" ht="12.75">
      <c r="A60" s="52" t="s">
        <v>56</v>
      </c>
      <c r="B60" s="43" t="s">
        <v>57</v>
      </c>
      <c r="C60" s="15"/>
      <c r="D60" s="16"/>
    </row>
    <row r="61" spans="1:4" ht="12.75">
      <c r="A61" s="47">
        <v>70100</v>
      </c>
      <c r="B61" s="48" t="s">
        <v>58</v>
      </c>
      <c r="C61" s="7">
        <v>801000000</v>
      </c>
      <c r="D61" s="7">
        <v>0</v>
      </c>
    </row>
    <row r="62" spans="1:4" ht="15">
      <c r="A62" s="49">
        <v>70000</v>
      </c>
      <c r="B62" s="10" t="s">
        <v>59</v>
      </c>
      <c r="C62" s="11">
        <f>SUM(C61)</f>
        <v>801000000</v>
      </c>
      <c r="D62" s="11">
        <f>SUM(D61)</f>
        <v>0</v>
      </c>
    </row>
    <row r="63" spans="1:4" ht="12.75">
      <c r="A63" s="5"/>
      <c r="B63" s="20"/>
      <c r="C63" s="13"/>
      <c r="D63" s="13"/>
    </row>
    <row r="64" spans="1:4" ht="12.75">
      <c r="A64" s="52" t="s">
        <v>60</v>
      </c>
      <c r="B64" s="43" t="s">
        <v>61</v>
      </c>
      <c r="C64" s="15"/>
      <c r="D64" s="16"/>
    </row>
    <row r="65" spans="1:4" ht="12.75">
      <c r="A65" s="47">
        <v>90100</v>
      </c>
      <c r="B65" s="48" t="s">
        <v>62</v>
      </c>
      <c r="C65" s="7">
        <v>237095100</v>
      </c>
      <c r="D65" s="7">
        <v>0</v>
      </c>
    </row>
    <row r="66" spans="1:4" ht="12.75">
      <c r="A66" s="47">
        <v>90200</v>
      </c>
      <c r="B66" s="48" t="s">
        <v>63</v>
      </c>
      <c r="C66" s="7">
        <v>38602660</v>
      </c>
      <c r="D66" s="7">
        <v>0</v>
      </c>
    </row>
    <row r="67" spans="1:4" ht="15">
      <c r="A67" s="49">
        <v>90000</v>
      </c>
      <c r="B67" s="10" t="s">
        <v>64</v>
      </c>
      <c r="C67" s="11">
        <f>SUM(C65:C66)</f>
        <v>275697760</v>
      </c>
      <c r="D67" s="11">
        <f>SUM(D65:D66)</f>
        <v>0</v>
      </c>
    </row>
    <row r="68" spans="1:4" ht="15">
      <c r="A68" s="9"/>
      <c r="B68" s="17" t="s">
        <v>65</v>
      </c>
      <c r="C68" s="18">
        <f>+C20+C28+C36+C44+C51+C58+C62+C67</f>
        <v>8508658608.24</v>
      </c>
      <c r="D68" s="18">
        <f>+D20+D28+D36+D44+D51+D58+D62+D67</f>
        <v>0</v>
      </c>
    </row>
    <row r="69" spans="1:4" ht="15">
      <c r="A69" s="9"/>
      <c r="B69" s="17" t="s">
        <v>3</v>
      </c>
      <c r="C69" s="18">
        <f>+C68+C8+C9+C10</f>
        <v>9736951063.2</v>
      </c>
      <c r="D69" s="18">
        <f>+D68+D11</f>
        <v>0</v>
      </c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6.57421875" style="0" customWidth="1"/>
    <col min="7" max="7" width="16.8515625" style="0" customWidth="1"/>
    <col min="8" max="8" width="16.7109375" style="0" customWidth="1"/>
    <col min="9" max="11" width="18.7109375" style="0" customWidth="1"/>
    <col min="12" max="12" width="16.421875" style="0" customWidth="1"/>
    <col min="13" max="13" width="16.140625" style="0" customWidth="1"/>
    <col min="14" max="14" width="16.8515625" style="0" customWidth="1"/>
    <col min="15" max="15" width="18.7109375" style="0" customWidth="1"/>
    <col min="16" max="16" width="16.7109375" style="0" customWidth="1"/>
    <col min="17" max="17" width="15.7109375" style="0" customWidth="1"/>
    <col min="18" max="18" width="17.00390625" style="0" customWidth="1"/>
    <col min="19" max="19" width="15.421875" style="0" customWidth="1"/>
    <col min="20" max="20" width="16.28125" style="0" customWidth="1"/>
    <col min="21" max="21" width="17.28125" style="0" customWidth="1"/>
    <col min="22" max="22" width="15.7109375" style="0" customWidth="1"/>
    <col min="23" max="23" width="16.00390625" style="0" customWidth="1"/>
    <col min="24" max="24" width="17.28125" style="0" customWidth="1"/>
    <col min="25" max="25" width="16.28125" style="0" customWidth="1"/>
    <col min="26" max="27" width="16.8515625" style="0" customWidth="1"/>
    <col min="28" max="28" width="15.7109375" style="0" customWidth="1"/>
    <col min="29" max="29" width="16.421875" style="0" customWidth="1"/>
    <col min="30" max="30" width="17.7109375" style="0" customWidth="1"/>
    <col min="31" max="31" width="17.00390625" style="0" customWidth="1"/>
    <col min="32" max="32" width="17.57421875" style="0" customWidth="1"/>
    <col min="33" max="33" width="18.7109375" style="0" customWidth="1"/>
    <col min="34" max="34" width="15.421875" style="0" customWidth="1"/>
    <col min="35" max="39" width="18.7109375" style="0" customWidth="1"/>
    <col min="40" max="40" width="16.140625" style="0" customWidth="1"/>
    <col min="41" max="42" width="18.7109375" style="0" customWidth="1"/>
    <col min="43" max="43" width="15.7109375" style="0" customWidth="1"/>
    <col min="44" max="44" width="18.7109375" style="0" customWidth="1"/>
    <col min="45" max="45" width="17.00390625" style="0" customWidth="1"/>
    <col min="46" max="46" width="16.00390625" style="0" customWidth="1"/>
    <col min="47" max="47" width="17.00390625" style="0" customWidth="1"/>
    <col min="48" max="48" width="16.8515625" style="0" customWidth="1"/>
    <col min="49" max="49" width="16.57421875" style="0" customWidth="1"/>
    <col min="50" max="50" width="16.28125" style="0" customWidth="1"/>
    <col min="51" max="51" width="16.7109375" style="0" customWidth="1"/>
    <col min="52" max="52" width="16.8515625" style="0" customWidth="1"/>
    <col min="53" max="53" width="15.28125" style="0" customWidth="1"/>
    <col min="54" max="54" width="14.421875" style="0" customWidth="1"/>
    <col min="55" max="55" width="15.7109375" style="0" customWidth="1"/>
    <col min="56" max="56" width="17.421875" style="0" customWidth="1"/>
    <col min="57" max="57" width="17.28125" style="0" customWidth="1"/>
    <col min="58" max="58" width="15.8515625" style="0" customWidth="1"/>
    <col min="59" max="60" width="16.57421875" style="0" customWidth="1"/>
    <col min="61" max="61" width="17.00390625" style="0" customWidth="1"/>
    <col min="62" max="62" width="16.140625" style="0" customWidth="1"/>
    <col min="63" max="63" width="16.8515625" style="0" customWidth="1"/>
    <col min="64" max="64" width="14.8515625" style="0" customWidth="1"/>
    <col min="65" max="65" width="12.421875" style="0" customWidth="1"/>
    <col min="66" max="66" width="15.8515625" style="0" customWidth="1"/>
    <col min="67" max="67" width="16.57421875" style="0" customWidth="1"/>
    <col min="68" max="68" width="15.140625" style="0" customWidth="1"/>
    <col min="69" max="69" width="15.421875" style="0" customWidth="1"/>
    <col min="70" max="70" width="16.421875" style="0" customWidth="1"/>
    <col min="71" max="71" width="15.7109375" style="0" customWidth="1"/>
    <col min="72" max="72" width="16.57421875" style="0" customWidth="1"/>
    <col min="73" max="75" width="18.7109375" style="0" customWidth="1"/>
  </cols>
  <sheetData>
    <row r="1" spans="1:10" ht="36.75" customHeight="1">
      <c r="A1" s="83" t="s">
        <v>138</v>
      </c>
      <c r="B1" s="83"/>
      <c r="C1" s="71"/>
      <c r="D1" s="71"/>
      <c r="E1" s="71"/>
      <c r="F1" s="71"/>
      <c r="G1" s="71"/>
      <c r="H1" s="71"/>
      <c r="I1" s="71"/>
      <c r="J1" s="71"/>
    </row>
    <row r="3" spans="3:6" ht="12.75">
      <c r="C3" s="82" t="s">
        <v>6</v>
      </c>
      <c r="D3" s="82"/>
      <c r="E3" s="82"/>
      <c r="F3" s="82"/>
    </row>
    <row r="4" ht="18.75">
      <c r="B4" s="3" t="s">
        <v>132</v>
      </c>
    </row>
    <row r="5" spans="2:7" ht="18.75">
      <c r="B5" s="37"/>
      <c r="C5" s="37" t="s">
        <v>131</v>
      </c>
      <c r="D5" s="3">
        <v>2022</v>
      </c>
      <c r="G5" s="3"/>
    </row>
    <row r="6" spans="2:7" ht="18.75">
      <c r="B6" s="3"/>
      <c r="G6" s="3"/>
    </row>
    <row r="7" spans="1:75" ht="12.75" customHeight="1">
      <c r="A7" s="76"/>
      <c r="B7" s="102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104" t="s">
        <v>129</v>
      </c>
      <c r="BU7" s="106" t="s">
        <v>130</v>
      </c>
      <c r="BV7" s="99"/>
      <c r="BW7" s="107"/>
    </row>
    <row r="8" spans="1:75" s="21" customFormat="1" ht="30" customHeight="1">
      <c r="A8" s="77"/>
      <c r="B8" s="103"/>
      <c r="C8" s="99" t="s">
        <v>67</v>
      </c>
      <c r="D8" s="99"/>
      <c r="E8" s="97"/>
      <c r="F8" s="100" t="s">
        <v>68</v>
      </c>
      <c r="G8" s="97"/>
      <c r="H8" s="98"/>
      <c r="I8" s="91" t="s">
        <v>69</v>
      </c>
      <c r="J8" s="92"/>
      <c r="K8" s="93"/>
      <c r="L8" s="94" t="s">
        <v>70</v>
      </c>
      <c r="M8" s="95"/>
      <c r="N8" s="93"/>
      <c r="O8" s="94" t="s">
        <v>71</v>
      </c>
      <c r="P8" s="95"/>
      <c r="Q8" s="93"/>
      <c r="R8" s="99" t="s">
        <v>133</v>
      </c>
      <c r="S8" s="99"/>
      <c r="T8" s="97"/>
      <c r="U8" s="100" t="s">
        <v>112</v>
      </c>
      <c r="V8" s="97"/>
      <c r="W8" s="98"/>
      <c r="X8" s="91" t="s">
        <v>113</v>
      </c>
      <c r="Y8" s="92"/>
      <c r="Z8" s="93"/>
      <c r="AA8" s="94" t="s">
        <v>114</v>
      </c>
      <c r="AB8" s="95"/>
      <c r="AC8" s="93"/>
      <c r="AD8" s="94" t="s">
        <v>115</v>
      </c>
      <c r="AE8" s="95"/>
      <c r="AF8" s="93"/>
      <c r="AG8" s="99" t="s">
        <v>116</v>
      </c>
      <c r="AH8" s="99"/>
      <c r="AI8" s="97"/>
      <c r="AJ8" s="100" t="s">
        <v>117</v>
      </c>
      <c r="AK8" s="97"/>
      <c r="AL8" s="98"/>
      <c r="AM8" s="91" t="s">
        <v>118</v>
      </c>
      <c r="AN8" s="92"/>
      <c r="AO8" s="93"/>
      <c r="AP8" s="94" t="s">
        <v>119</v>
      </c>
      <c r="AQ8" s="95"/>
      <c r="AR8" s="93"/>
      <c r="AS8" s="94" t="s">
        <v>120</v>
      </c>
      <c r="AT8" s="95"/>
      <c r="AU8" s="93"/>
      <c r="AV8" s="96" t="s">
        <v>121</v>
      </c>
      <c r="AW8" s="97"/>
      <c r="AX8" s="101"/>
      <c r="AY8" s="96" t="s">
        <v>122</v>
      </c>
      <c r="AZ8" s="97"/>
      <c r="BA8" s="98"/>
      <c r="BB8" s="91" t="s">
        <v>123</v>
      </c>
      <c r="BC8" s="92"/>
      <c r="BD8" s="93"/>
      <c r="BE8" s="94" t="s">
        <v>124</v>
      </c>
      <c r="BF8" s="95"/>
      <c r="BG8" s="93"/>
      <c r="BH8" s="94" t="s">
        <v>125</v>
      </c>
      <c r="BI8" s="95"/>
      <c r="BJ8" s="93"/>
      <c r="BK8" s="99" t="s">
        <v>126</v>
      </c>
      <c r="BL8" s="99"/>
      <c r="BM8" s="97"/>
      <c r="BN8" s="100" t="s">
        <v>127</v>
      </c>
      <c r="BO8" s="97"/>
      <c r="BP8" s="98"/>
      <c r="BQ8" s="91" t="s">
        <v>128</v>
      </c>
      <c r="BR8" s="92"/>
      <c r="BS8" s="95"/>
      <c r="BT8" s="105"/>
      <c r="BU8" s="108"/>
      <c r="BV8" s="109"/>
      <c r="BW8" s="110"/>
    </row>
    <row r="9" spans="1:75" s="21" customFormat="1" ht="11.25" customHeight="1">
      <c r="A9" s="77"/>
      <c r="B9" s="54"/>
      <c r="C9" s="85" t="s">
        <v>4</v>
      </c>
      <c r="D9" s="86"/>
      <c r="E9" s="55" t="s">
        <v>5</v>
      </c>
      <c r="F9" s="85" t="s">
        <v>4</v>
      </c>
      <c r="G9" s="86"/>
      <c r="H9" s="62" t="s">
        <v>5</v>
      </c>
      <c r="I9" s="85" t="s">
        <v>4</v>
      </c>
      <c r="J9" s="86"/>
      <c r="K9" s="22" t="s">
        <v>5</v>
      </c>
      <c r="L9" s="85" t="s">
        <v>4</v>
      </c>
      <c r="M9" s="86"/>
      <c r="N9" s="22" t="s">
        <v>5</v>
      </c>
      <c r="O9" s="85" t="s">
        <v>4</v>
      </c>
      <c r="P9" s="86"/>
      <c r="Q9" s="22" t="s">
        <v>5</v>
      </c>
      <c r="R9" s="90" t="s">
        <v>4</v>
      </c>
      <c r="S9" s="86"/>
      <c r="T9" s="55" t="s">
        <v>5</v>
      </c>
      <c r="U9" s="85" t="s">
        <v>4</v>
      </c>
      <c r="V9" s="86"/>
      <c r="W9" s="62" t="s">
        <v>5</v>
      </c>
      <c r="X9" s="85" t="s">
        <v>4</v>
      </c>
      <c r="Y9" s="86"/>
      <c r="Z9" s="22" t="s">
        <v>5</v>
      </c>
      <c r="AA9" s="85" t="s">
        <v>4</v>
      </c>
      <c r="AB9" s="86"/>
      <c r="AC9" s="22" t="s">
        <v>5</v>
      </c>
      <c r="AD9" s="85" t="s">
        <v>4</v>
      </c>
      <c r="AE9" s="86"/>
      <c r="AF9" s="22" t="s">
        <v>5</v>
      </c>
      <c r="AG9" s="90" t="s">
        <v>4</v>
      </c>
      <c r="AH9" s="86"/>
      <c r="AI9" s="55" t="s">
        <v>5</v>
      </c>
      <c r="AJ9" s="85" t="s">
        <v>4</v>
      </c>
      <c r="AK9" s="86"/>
      <c r="AL9" s="79" t="s">
        <v>5</v>
      </c>
      <c r="AM9" s="85" t="s">
        <v>4</v>
      </c>
      <c r="AN9" s="86"/>
      <c r="AO9" s="22" t="s">
        <v>5</v>
      </c>
      <c r="AP9" s="85" t="s">
        <v>4</v>
      </c>
      <c r="AQ9" s="86"/>
      <c r="AR9" s="22" t="s">
        <v>5</v>
      </c>
      <c r="AS9" s="85" t="s">
        <v>4</v>
      </c>
      <c r="AT9" s="86"/>
      <c r="AU9" s="22" t="s">
        <v>5</v>
      </c>
      <c r="AV9" s="90" t="s">
        <v>4</v>
      </c>
      <c r="AW9" s="86"/>
      <c r="AX9" s="55" t="s">
        <v>5</v>
      </c>
      <c r="AY9" s="85" t="s">
        <v>4</v>
      </c>
      <c r="AZ9" s="86"/>
      <c r="BA9" s="62" t="s">
        <v>5</v>
      </c>
      <c r="BB9" s="85" t="s">
        <v>4</v>
      </c>
      <c r="BC9" s="86"/>
      <c r="BD9" s="22" t="s">
        <v>5</v>
      </c>
      <c r="BE9" s="85" t="s">
        <v>4</v>
      </c>
      <c r="BF9" s="86"/>
      <c r="BG9" s="22" t="s">
        <v>5</v>
      </c>
      <c r="BH9" s="85" t="s">
        <v>4</v>
      </c>
      <c r="BI9" s="86"/>
      <c r="BJ9" s="22" t="s">
        <v>5</v>
      </c>
      <c r="BK9" s="90" t="s">
        <v>4</v>
      </c>
      <c r="BL9" s="86"/>
      <c r="BM9" s="55" t="s">
        <v>5</v>
      </c>
      <c r="BN9" s="85" t="s">
        <v>4</v>
      </c>
      <c r="BO9" s="86"/>
      <c r="BP9" s="62" t="s">
        <v>5</v>
      </c>
      <c r="BQ9" s="85" t="s">
        <v>4</v>
      </c>
      <c r="BR9" s="86"/>
      <c r="BS9" s="22" t="s">
        <v>5</v>
      </c>
      <c r="BT9" s="69" t="s">
        <v>4</v>
      </c>
      <c r="BU9" s="85" t="s">
        <v>4</v>
      </c>
      <c r="BV9" s="86"/>
      <c r="BW9" s="22" t="s">
        <v>5</v>
      </c>
    </row>
    <row r="10" spans="1:75" s="21" customFormat="1" ht="39" customHeight="1">
      <c r="A10" s="78"/>
      <c r="B10" s="54"/>
      <c r="C10" s="56"/>
      <c r="D10" s="60" t="s">
        <v>72</v>
      </c>
      <c r="E10" s="58"/>
      <c r="F10" s="59"/>
      <c r="G10" s="60" t="s">
        <v>72</v>
      </c>
      <c r="H10" s="61"/>
      <c r="I10" s="59"/>
      <c r="J10" s="63" t="s">
        <v>72</v>
      </c>
      <c r="K10" s="58"/>
      <c r="L10" s="57"/>
      <c r="M10" s="63" t="s">
        <v>72</v>
      </c>
      <c r="N10" s="58"/>
      <c r="O10" s="59"/>
      <c r="P10" s="63" t="s">
        <v>72</v>
      </c>
      <c r="Q10" s="58"/>
      <c r="R10" s="56"/>
      <c r="S10" s="60" t="s">
        <v>72</v>
      </c>
      <c r="T10" s="58"/>
      <c r="U10" s="59"/>
      <c r="V10" s="60" t="s">
        <v>72</v>
      </c>
      <c r="W10" s="61"/>
      <c r="X10" s="59"/>
      <c r="Y10" s="63" t="s">
        <v>72</v>
      </c>
      <c r="Z10" s="58"/>
      <c r="AA10" s="59"/>
      <c r="AB10" s="63" t="s">
        <v>72</v>
      </c>
      <c r="AC10" s="58"/>
      <c r="AD10" s="59"/>
      <c r="AE10" s="63" t="s">
        <v>72</v>
      </c>
      <c r="AF10" s="58"/>
      <c r="AG10" s="56"/>
      <c r="AH10" s="60" t="s">
        <v>72</v>
      </c>
      <c r="AI10" s="58"/>
      <c r="AJ10" s="59"/>
      <c r="AK10" s="60" t="s">
        <v>72</v>
      </c>
      <c r="AL10" s="61"/>
      <c r="AM10" s="59"/>
      <c r="AN10" s="63" t="s">
        <v>72</v>
      </c>
      <c r="AO10" s="58"/>
      <c r="AP10" s="57"/>
      <c r="AQ10" s="63" t="s">
        <v>72</v>
      </c>
      <c r="AR10" s="58"/>
      <c r="AS10" s="59"/>
      <c r="AT10" s="63" t="s">
        <v>72</v>
      </c>
      <c r="AU10" s="58"/>
      <c r="AV10" s="56"/>
      <c r="AW10" s="60" t="s">
        <v>72</v>
      </c>
      <c r="AX10" s="58"/>
      <c r="AY10" s="59"/>
      <c r="AZ10" s="60" t="s">
        <v>72</v>
      </c>
      <c r="BA10" s="61"/>
      <c r="BB10" s="59"/>
      <c r="BC10" s="63" t="s">
        <v>72</v>
      </c>
      <c r="BD10" s="58"/>
      <c r="BE10" s="57"/>
      <c r="BF10" s="63" t="s">
        <v>72</v>
      </c>
      <c r="BG10" s="58"/>
      <c r="BH10" s="59"/>
      <c r="BI10" s="63" t="s">
        <v>72</v>
      </c>
      <c r="BJ10" s="58"/>
      <c r="BK10" s="56"/>
      <c r="BL10" s="60" t="s">
        <v>72</v>
      </c>
      <c r="BM10" s="58"/>
      <c r="BN10" s="59"/>
      <c r="BO10" s="60" t="s">
        <v>72</v>
      </c>
      <c r="BP10" s="61"/>
      <c r="BQ10" s="59"/>
      <c r="BR10" s="63" t="s">
        <v>72</v>
      </c>
      <c r="BS10" s="58"/>
      <c r="BT10" s="57"/>
      <c r="BU10" s="59"/>
      <c r="BV10" s="63" t="s">
        <v>72</v>
      </c>
      <c r="BW10" s="58"/>
    </row>
    <row r="11" spans="1:75" s="2" customFormat="1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5"/>
      <c r="BU11" s="25"/>
      <c r="BV11" s="25"/>
      <c r="BW11" s="25"/>
    </row>
    <row r="12" spans="1:75" s="2" customFormat="1" ht="11.25" customHeight="1">
      <c r="A12" s="23"/>
      <c r="B12" s="52" t="s">
        <v>73</v>
      </c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7">
        <v>0</v>
      </c>
      <c r="BU12" s="25">
        <f>BT12</f>
        <v>0</v>
      </c>
      <c r="BV12" s="25"/>
      <c r="BW12" s="25"/>
    </row>
    <row r="13" spans="1:75" s="2" customFormat="1" ht="11.25" customHeight="1">
      <c r="A13" s="23"/>
      <c r="B13" s="52"/>
      <c r="C13" s="25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6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4"/>
      <c r="AA13" s="25"/>
      <c r="AB13" s="25"/>
      <c r="AC13" s="6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4"/>
      <c r="AP13" s="25"/>
      <c r="AQ13" s="25"/>
      <c r="AR13" s="6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4"/>
      <c r="BE13" s="25"/>
      <c r="BF13" s="25"/>
      <c r="BG13" s="64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4"/>
      <c r="BT13" s="25"/>
      <c r="BU13" s="25"/>
      <c r="BV13" s="25"/>
      <c r="BW13" s="25"/>
    </row>
    <row r="14" spans="1:75" ht="12.75">
      <c r="A14" s="46"/>
      <c r="B14" s="45" t="s">
        <v>74</v>
      </c>
      <c r="C14" s="41"/>
      <c r="D14" s="42"/>
      <c r="E14" s="42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1"/>
      <c r="S14" s="42"/>
      <c r="T14" s="42"/>
      <c r="U14" s="4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2"/>
      <c r="AI14" s="42"/>
      <c r="AJ14" s="4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1"/>
      <c r="AW14" s="42"/>
      <c r="AX14" s="42"/>
      <c r="AY14" s="4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1"/>
      <c r="BL14" s="42"/>
      <c r="BM14" s="42"/>
      <c r="BN14" s="42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75</v>
      </c>
      <c r="C15" s="27">
        <v>236216139.65</v>
      </c>
      <c r="D15" s="27">
        <v>0</v>
      </c>
      <c r="E15" s="27">
        <v>241678575.72</v>
      </c>
      <c r="F15" s="27">
        <v>2251750</v>
      </c>
      <c r="G15" s="27">
        <v>0</v>
      </c>
      <c r="H15" s="27">
        <v>2338139.72</v>
      </c>
      <c r="I15" s="27">
        <v>105710520</v>
      </c>
      <c r="J15" s="27">
        <v>0</v>
      </c>
      <c r="K15" s="27">
        <v>113000728.43</v>
      </c>
      <c r="L15" s="27">
        <v>97921280</v>
      </c>
      <c r="M15" s="27">
        <v>0</v>
      </c>
      <c r="N15" s="27">
        <v>101219641.86</v>
      </c>
      <c r="O15" s="27">
        <v>27305070</v>
      </c>
      <c r="P15" s="27">
        <v>0</v>
      </c>
      <c r="Q15" s="27">
        <v>28374215.49</v>
      </c>
      <c r="R15" s="27">
        <v>2033650</v>
      </c>
      <c r="S15" s="27">
        <v>0</v>
      </c>
      <c r="T15" s="27">
        <v>2135265.89</v>
      </c>
      <c r="U15" s="27">
        <v>659620</v>
      </c>
      <c r="V15" s="27">
        <v>0</v>
      </c>
      <c r="W15" s="27">
        <v>686726.79</v>
      </c>
      <c r="X15" s="27">
        <v>16886230</v>
      </c>
      <c r="Y15" s="27">
        <v>0</v>
      </c>
      <c r="Z15" s="27">
        <v>17552283.65</v>
      </c>
      <c r="AA15" s="27">
        <v>5005540</v>
      </c>
      <c r="AB15" s="27">
        <v>0</v>
      </c>
      <c r="AC15" s="27">
        <v>5196849.28</v>
      </c>
      <c r="AD15" s="27">
        <v>12122770</v>
      </c>
      <c r="AE15" s="27">
        <v>0</v>
      </c>
      <c r="AF15" s="27">
        <v>12612929.61</v>
      </c>
      <c r="AG15" s="27">
        <v>1176070</v>
      </c>
      <c r="AH15" s="27">
        <v>0</v>
      </c>
      <c r="AI15" s="27">
        <v>1221647.96</v>
      </c>
      <c r="AJ15" s="27">
        <v>81936930</v>
      </c>
      <c r="AK15" s="27">
        <v>0</v>
      </c>
      <c r="AL15" s="27">
        <v>84790076.97</v>
      </c>
      <c r="AM15" s="27">
        <v>0</v>
      </c>
      <c r="AN15" s="27">
        <v>0</v>
      </c>
      <c r="AO15" s="27">
        <v>0</v>
      </c>
      <c r="AP15" s="27">
        <v>6685550</v>
      </c>
      <c r="AQ15" s="27">
        <v>0</v>
      </c>
      <c r="AR15" s="27">
        <v>6958508.86</v>
      </c>
      <c r="AS15" s="27">
        <v>8037330</v>
      </c>
      <c r="AT15" s="27">
        <v>0</v>
      </c>
      <c r="AU15" s="27">
        <v>8334398.85</v>
      </c>
      <c r="AV15" s="27">
        <v>136930</v>
      </c>
      <c r="AW15" s="27">
        <v>0</v>
      </c>
      <c r="AX15" s="27">
        <v>148137.49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2798760</v>
      </c>
      <c r="BF15" s="27">
        <v>0</v>
      </c>
      <c r="BG15" s="27">
        <v>2828030.41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606884139.65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629076156.98</v>
      </c>
    </row>
    <row r="16" spans="1:75" ht="15">
      <c r="A16" s="24">
        <f>A15+1</f>
        <v>102</v>
      </c>
      <c r="B16" s="26" t="s">
        <v>76</v>
      </c>
      <c r="C16" s="27">
        <v>18908800</v>
      </c>
      <c r="D16" s="27">
        <v>0</v>
      </c>
      <c r="E16" s="27">
        <v>20292481.23</v>
      </c>
      <c r="F16" s="27">
        <v>157010</v>
      </c>
      <c r="G16" s="27">
        <v>0</v>
      </c>
      <c r="H16" s="27">
        <v>181586.54</v>
      </c>
      <c r="I16" s="27">
        <v>8736540</v>
      </c>
      <c r="J16" s="27">
        <v>0</v>
      </c>
      <c r="K16" s="27">
        <v>9913678.31</v>
      </c>
      <c r="L16" s="27">
        <v>7696560</v>
      </c>
      <c r="M16" s="27">
        <v>0</v>
      </c>
      <c r="N16" s="27">
        <v>8669521.51</v>
      </c>
      <c r="O16" s="27">
        <v>1186590</v>
      </c>
      <c r="P16" s="27">
        <v>0</v>
      </c>
      <c r="Q16" s="27">
        <v>1371448.21</v>
      </c>
      <c r="R16" s="27">
        <v>182090</v>
      </c>
      <c r="S16" s="27">
        <v>0</v>
      </c>
      <c r="T16" s="27">
        <v>205437.89</v>
      </c>
      <c r="U16" s="27">
        <v>54720</v>
      </c>
      <c r="V16" s="27">
        <v>0</v>
      </c>
      <c r="W16" s="27">
        <v>61212.16</v>
      </c>
      <c r="X16" s="27">
        <v>2873020</v>
      </c>
      <c r="Y16" s="27">
        <v>0</v>
      </c>
      <c r="Z16" s="27">
        <v>3964426.86</v>
      </c>
      <c r="AA16" s="27">
        <v>474250</v>
      </c>
      <c r="AB16" s="27">
        <v>0</v>
      </c>
      <c r="AC16" s="27">
        <v>527264.22</v>
      </c>
      <c r="AD16" s="27">
        <v>1053920</v>
      </c>
      <c r="AE16" s="27">
        <v>0</v>
      </c>
      <c r="AF16" s="27">
        <v>1182128.03</v>
      </c>
      <c r="AG16" s="27">
        <v>106630</v>
      </c>
      <c r="AH16" s="27">
        <v>0</v>
      </c>
      <c r="AI16" s="27">
        <v>119966.93</v>
      </c>
      <c r="AJ16" s="27">
        <v>3468280</v>
      </c>
      <c r="AK16" s="27">
        <v>0</v>
      </c>
      <c r="AL16" s="27">
        <v>3850070.7</v>
      </c>
      <c r="AM16" s="27">
        <v>0</v>
      </c>
      <c r="AN16" s="27">
        <v>0</v>
      </c>
      <c r="AO16" s="27">
        <v>0</v>
      </c>
      <c r="AP16" s="27">
        <v>582000</v>
      </c>
      <c r="AQ16" s="27">
        <v>0</v>
      </c>
      <c r="AR16" s="27">
        <v>653005.52</v>
      </c>
      <c r="AS16" s="27">
        <v>668600</v>
      </c>
      <c r="AT16" s="27">
        <v>0</v>
      </c>
      <c r="AU16" s="27">
        <v>752436.63</v>
      </c>
      <c r="AV16" s="27">
        <v>11080</v>
      </c>
      <c r="AW16" s="27">
        <v>0</v>
      </c>
      <c r="AX16" s="27">
        <v>12528.79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200650</v>
      </c>
      <c r="BF16" s="27">
        <v>0</v>
      </c>
      <c r="BG16" s="27">
        <v>210419.01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46360740</v>
      </c>
      <c r="BV16" s="28">
        <f t="shared" si="0"/>
        <v>0</v>
      </c>
      <c r="BW16" s="28">
        <f t="shared" si="0"/>
        <v>51967612.54</v>
      </c>
    </row>
    <row r="17" spans="1:75" ht="15">
      <c r="A17" s="24">
        <f aca="true" t="shared" si="2" ref="A17:A24">A16+1</f>
        <v>103</v>
      </c>
      <c r="B17" s="26" t="s">
        <v>77</v>
      </c>
      <c r="C17" s="27">
        <v>92452207.22</v>
      </c>
      <c r="D17" s="27">
        <v>0</v>
      </c>
      <c r="E17" s="27">
        <v>144388211.86</v>
      </c>
      <c r="F17" s="27">
        <v>0</v>
      </c>
      <c r="G17" s="27">
        <v>0</v>
      </c>
      <c r="H17" s="27">
        <v>1329586.9</v>
      </c>
      <c r="I17" s="27">
        <v>39470210</v>
      </c>
      <c r="J17" s="27">
        <v>0</v>
      </c>
      <c r="K17" s="27">
        <v>79326449.75</v>
      </c>
      <c r="L17" s="27">
        <v>121687408.43</v>
      </c>
      <c r="M17" s="27">
        <v>0</v>
      </c>
      <c r="N17" s="27">
        <v>222745004.09</v>
      </c>
      <c r="O17" s="27">
        <v>37955403.33</v>
      </c>
      <c r="P17" s="27">
        <v>0</v>
      </c>
      <c r="Q17" s="27">
        <v>60791766.48</v>
      </c>
      <c r="R17" s="27">
        <v>14745605.08</v>
      </c>
      <c r="S17" s="27">
        <v>0</v>
      </c>
      <c r="T17" s="27">
        <v>24200844.07</v>
      </c>
      <c r="U17" s="27">
        <v>1053470</v>
      </c>
      <c r="V17" s="27">
        <v>0</v>
      </c>
      <c r="W17" s="27">
        <v>2101692.53</v>
      </c>
      <c r="X17" s="27">
        <v>49536520</v>
      </c>
      <c r="Y17" s="27">
        <v>0</v>
      </c>
      <c r="Z17" s="27">
        <v>77819986.49</v>
      </c>
      <c r="AA17" s="27">
        <v>345039715.62</v>
      </c>
      <c r="AB17" s="27">
        <v>0</v>
      </c>
      <c r="AC17" s="27">
        <v>425458367.63</v>
      </c>
      <c r="AD17" s="27">
        <v>949132370</v>
      </c>
      <c r="AE17" s="27">
        <v>0</v>
      </c>
      <c r="AF17" s="27">
        <v>1094846499.38</v>
      </c>
      <c r="AG17" s="27">
        <v>836650</v>
      </c>
      <c r="AH17" s="27">
        <v>0</v>
      </c>
      <c r="AI17" s="27">
        <v>1390606.99</v>
      </c>
      <c r="AJ17" s="27">
        <v>310093337.13</v>
      </c>
      <c r="AK17" s="27">
        <v>0</v>
      </c>
      <c r="AL17" s="27">
        <v>425759824.91</v>
      </c>
      <c r="AM17" s="27">
        <v>1792030</v>
      </c>
      <c r="AN17" s="27">
        <v>0</v>
      </c>
      <c r="AO17" s="27">
        <v>2267466.11</v>
      </c>
      <c r="AP17" s="27">
        <v>7185071.12</v>
      </c>
      <c r="AQ17" s="27">
        <v>0</v>
      </c>
      <c r="AR17" s="27">
        <v>10330005.08</v>
      </c>
      <c r="AS17" s="27">
        <v>10778960</v>
      </c>
      <c r="AT17" s="27">
        <v>0</v>
      </c>
      <c r="AU17" s="27">
        <v>12894620.63</v>
      </c>
      <c r="AV17" s="27">
        <v>562300</v>
      </c>
      <c r="AW17" s="27">
        <v>0</v>
      </c>
      <c r="AX17" s="27">
        <v>571544.54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8150860.48</v>
      </c>
      <c r="BF17" s="27">
        <v>0</v>
      </c>
      <c r="BG17" s="27">
        <v>8424192.14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1990472118.4099998</v>
      </c>
      <c r="BV17" s="28">
        <f t="shared" si="0"/>
        <v>0</v>
      </c>
      <c r="BW17" s="28">
        <f t="shared" si="0"/>
        <v>2594646669.58</v>
      </c>
    </row>
    <row r="18" spans="1:75" ht="15">
      <c r="A18" s="24">
        <f t="shared" si="2"/>
        <v>104</v>
      </c>
      <c r="B18" s="26" t="s">
        <v>23</v>
      </c>
      <c r="C18" s="27">
        <v>9509490</v>
      </c>
      <c r="D18" s="27">
        <v>0</v>
      </c>
      <c r="E18" s="27">
        <v>10645544.29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37095870</v>
      </c>
      <c r="M18" s="27">
        <v>0</v>
      </c>
      <c r="N18" s="27">
        <v>46636491.06</v>
      </c>
      <c r="O18" s="27">
        <v>13767350</v>
      </c>
      <c r="P18" s="27">
        <v>0</v>
      </c>
      <c r="Q18" s="27">
        <v>23337030.21</v>
      </c>
      <c r="R18" s="27">
        <v>2830210</v>
      </c>
      <c r="S18" s="27">
        <v>0</v>
      </c>
      <c r="T18" s="27">
        <v>4617652.12</v>
      </c>
      <c r="U18" s="27">
        <v>0</v>
      </c>
      <c r="V18" s="27">
        <v>0</v>
      </c>
      <c r="W18" s="27">
        <v>1441.3</v>
      </c>
      <c r="X18" s="27">
        <v>35679610</v>
      </c>
      <c r="Y18" s="27">
        <v>0</v>
      </c>
      <c r="Z18" s="27">
        <v>55609002.63</v>
      </c>
      <c r="AA18" s="27">
        <v>2914480</v>
      </c>
      <c r="AB18" s="27">
        <v>0</v>
      </c>
      <c r="AC18" s="27">
        <v>3388610.11</v>
      </c>
      <c r="AD18" s="27">
        <v>2748350</v>
      </c>
      <c r="AE18" s="27">
        <v>0</v>
      </c>
      <c r="AF18" s="27">
        <v>5628239.88</v>
      </c>
      <c r="AG18" s="27">
        <v>0</v>
      </c>
      <c r="AH18" s="27">
        <v>0</v>
      </c>
      <c r="AI18" s="27">
        <v>442498.78</v>
      </c>
      <c r="AJ18" s="27">
        <v>96581779.77</v>
      </c>
      <c r="AK18" s="27">
        <v>0</v>
      </c>
      <c r="AL18" s="27">
        <v>135342759.59</v>
      </c>
      <c r="AM18" s="27">
        <v>60000</v>
      </c>
      <c r="AN18" s="27">
        <v>0</v>
      </c>
      <c r="AO18" s="27">
        <v>120000</v>
      </c>
      <c r="AP18" s="27">
        <v>6694741.64</v>
      </c>
      <c r="AQ18" s="27">
        <v>0</v>
      </c>
      <c r="AR18" s="27">
        <v>13473157.62</v>
      </c>
      <c r="AS18" s="27">
        <v>2168000</v>
      </c>
      <c r="AT18" s="27">
        <v>0</v>
      </c>
      <c r="AU18" s="27">
        <v>4019471.89</v>
      </c>
      <c r="AV18" s="27">
        <v>30000</v>
      </c>
      <c r="AW18" s="27">
        <v>0</v>
      </c>
      <c r="AX18" s="27">
        <v>30000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805000</v>
      </c>
      <c r="BF18" s="27">
        <v>0</v>
      </c>
      <c r="BG18" s="27">
        <v>815299.68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210884881.40999997</v>
      </c>
      <c r="BV18" s="28">
        <f t="shared" si="0"/>
        <v>0</v>
      </c>
      <c r="BW18" s="28">
        <f t="shared" si="0"/>
        <v>304107199.16</v>
      </c>
    </row>
    <row r="19" spans="1:75" ht="15">
      <c r="A19" s="24">
        <f t="shared" si="2"/>
        <v>105</v>
      </c>
      <c r="B19" s="26" t="s">
        <v>78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80</v>
      </c>
      <c r="C21" s="27">
        <v>14032270</v>
      </c>
      <c r="D21" s="27">
        <v>0</v>
      </c>
      <c r="E21" s="27">
        <v>14296158.84</v>
      </c>
      <c r="F21" s="27">
        <v>163850</v>
      </c>
      <c r="G21" s="27">
        <v>0</v>
      </c>
      <c r="H21" s="27">
        <v>163850</v>
      </c>
      <c r="I21" s="27">
        <v>650270</v>
      </c>
      <c r="J21" s="27">
        <v>0</v>
      </c>
      <c r="K21" s="27">
        <v>650270</v>
      </c>
      <c r="L21" s="27">
        <v>9230710</v>
      </c>
      <c r="M21" s="27">
        <v>0</v>
      </c>
      <c r="N21" s="27">
        <v>9230710</v>
      </c>
      <c r="O21" s="27">
        <v>8459950</v>
      </c>
      <c r="P21" s="27">
        <v>0</v>
      </c>
      <c r="Q21" s="27">
        <v>8459950</v>
      </c>
      <c r="R21" s="27">
        <v>1547430</v>
      </c>
      <c r="S21" s="27">
        <v>0</v>
      </c>
      <c r="T21" s="27">
        <v>1547430</v>
      </c>
      <c r="U21" s="27">
        <v>0</v>
      </c>
      <c r="V21" s="27">
        <v>0</v>
      </c>
      <c r="W21" s="27">
        <v>0</v>
      </c>
      <c r="X21" s="27">
        <v>7224540</v>
      </c>
      <c r="Y21" s="27">
        <v>0</v>
      </c>
      <c r="Z21" s="27">
        <v>7322540</v>
      </c>
      <c r="AA21" s="27">
        <v>6318020</v>
      </c>
      <c r="AB21" s="27">
        <v>0</v>
      </c>
      <c r="AC21" s="27">
        <v>6318020</v>
      </c>
      <c r="AD21" s="27">
        <v>67947210</v>
      </c>
      <c r="AE21" s="27">
        <v>0</v>
      </c>
      <c r="AF21" s="27">
        <v>68112534.98</v>
      </c>
      <c r="AG21" s="27">
        <v>34160</v>
      </c>
      <c r="AH21" s="27">
        <v>0</v>
      </c>
      <c r="AI21" s="27">
        <v>34160</v>
      </c>
      <c r="AJ21" s="27">
        <v>4662070</v>
      </c>
      <c r="AK21" s="27">
        <v>0</v>
      </c>
      <c r="AL21" s="27">
        <v>4662070</v>
      </c>
      <c r="AM21" s="27">
        <v>0</v>
      </c>
      <c r="AN21" s="27">
        <v>0</v>
      </c>
      <c r="AO21" s="27">
        <v>0</v>
      </c>
      <c r="AP21" s="27">
        <v>221850</v>
      </c>
      <c r="AQ21" s="27">
        <v>0</v>
      </c>
      <c r="AR21" s="27">
        <v>221850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120492330</v>
      </c>
      <c r="BV21" s="28">
        <f t="shared" si="0"/>
        <v>0</v>
      </c>
      <c r="BW21" s="28">
        <f t="shared" si="0"/>
        <v>121019543.82000001</v>
      </c>
    </row>
    <row r="22" spans="1:75" ht="15">
      <c r="A22" s="24">
        <f t="shared" si="2"/>
        <v>108</v>
      </c>
      <c r="B22" s="26" t="s">
        <v>81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82</v>
      </c>
      <c r="C23" s="27">
        <v>8069110</v>
      </c>
      <c r="D23" s="27">
        <v>0</v>
      </c>
      <c r="E23" s="27">
        <v>14304314.84</v>
      </c>
      <c r="F23" s="27">
        <v>0</v>
      </c>
      <c r="G23" s="27">
        <v>0</v>
      </c>
      <c r="H23" s="27">
        <v>0</v>
      </c>
      <c r="I23" s="27">
        <v>400000</v>
      </c>
      <c r="J23" s="27">
        <v>0</v>
      </c>
      <c r="K23" s="27">
        <v>631035.94</v>
      </c>
      <c r="L23" s="27">
        <v>291500</v>
      </c>
      <c r="M23" s="27">
        <v>0</v>
      </c>
      <c r="N23" s="27">
        <v>1051607.75</v>
      </c>
      <c r="O23" s="27">
        <v>19890</v>
      </c>
      <c r="P23" s="27">
        <v>0</v>
      </c>
      <c r="Q23" s="27">
        <v>532211.8</v>
      </c>
      <c r="R23" s="27">
        <v>15000</v>
      </c>
      <c r="S23" s="27">
        <v>0</v>
      </c>
      <c r="T23" s="27">
        <v>16559.4</v>
      </c>
      <c r="U23" s="27">
        <v>0</v>
      </c>
      <c r="V23" s="27">
        <v>0</v>
      </c>
      <c r="W23" s="27">
        <v>0</v>
      </c>
      <c r="X23" s="27">
        <v>691000</v>
      </c>
      <c r="Y23" s="27">
        <v>0</v>
      </c>
      <c r="Z23" s="27">
        <v>1163937.97</v>
      </c>
      <c r="AA23" s="27">
        <v>10000</v>
      </c>
      <c r="AB23" s="27">
        <v>0</v>
      </c>
      <c r="AC23" s="27">
        <v>47139.67</v>
      </c>
      <c r="AD23" s="27">
        <v>60000</v>
      </c>
      <c r="AE23" s="27">
        <v>0</v>
      </c>
      <c r="AF23" s="27">
        <v>69430</v>
      </c>
      <c r="AG23" s="27">
        <v>0</v>
      </c>
      <c r="AH23" s="27">
        <v>0</v>
      </c>
      <c r="AI23" s="27">
        <v>0</v>
      </c>
      <c r="AJ23" s="27">
        <v>284000</v>
      </c>
      <c r="AK23" s="27">
        <v>0</v>
      </c>
      <c r="AL23" s="27">
        <v>466677.05</v>
      </c>
      <c r="AM23" s="27">
        <v>0</v>
      </c>
      <c r="AN23" s="27">
        <v>0</v>
      </c>
      <c r="AO23" s="27">
        <v>0</v>
      </c>
      <c r="AP23" s="27">
        <v>8000</v>
      </c>
      <c r="AQ23" s="27">
        <v>0</v>
      </c>
      <c r="AR23" s="27">
        <v>8000</v>
      </c>
      <c r="AS23" s="27">
        <v>6000</v>
      </c>
      <c r="AT23" s="27">
        <v>0</v>
      </c>
      <c r="AU23" s="27">
        <v>6000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9854500</v>
      </c>
      <c r="BV23" s="28">
        <f t="shared" si="0"/>
        <v>0</v>
      </c>
      <c r="BW23" s="28">
        <f t="shared" si="0"/>
        <v>18296914.42</v>
      </c>
    </row>
    <row r="24" spans="1:75" ht="15">
      <c r="A24" s="24">
        <f t="shared" si="2"/>
        <v>110</v>
      </c>
      <c r="B24" s="26" t="s">
        <v>83</v>
      </c>
      <c r="C24" s="27">
        <v>47512398</v>
      </c>
      <c r="D24" s="27">
        <v>29035298</v>
      </c>
      <c r="E24" s="27">
        <v>20748518.71</v>
      </c>
      <c r="F24" s="27">
        <v>0</v>
      </c>
      <c r="G24" s="27">
        <v>0</v>
      </c>
      <c r="H24" s="27">
        <v>0</v>
      </c>
      <c r="I24" s="27">
        <v>65000</v>
      </c>
      <c r="J24" s="27">
        <v>0</v>
      </c>
      <c r="K24" s="27">
        <v>85743.61</v>
      </c>
      <c r="L24" s="27">
        <v>17000</v>
      </c>
      <c r="M24" s="27">
        <v>0</v>
      </c>
      <c r="N24" s="27">
        <v>17000</v>
      </c>
      <c r="O24" s="27">
        <v>440000</v>
      </c>
      <c r="P24" s="27">
        <v>0</v>
      </c>
      <c r="Q24" s="27">
        <v>702472.83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25000</v>
      </c>
      <c r="Y24" s="27">
        <v>0</v>
      </c>
      <c r="Z24" s="27">
        <v>1001259.34</v>
      </c>
      <c r="AA24" s="27">
        <v>4000</v>
      </c>
      <c r="AB24" s="27">
        <v>0</v>
      </c>
      <c r="AC24" s="27">
        <v>5973.55</v>
      </c>
      <c r="AD24" s="27">
        <v>160000</v>
      </c>
      <c r="AE24" s="27">
        <v>0</v>
      </c>
      <c r="AF24" s="27">
        <v>160000</v>
      </c>
      <c r="AG24" s="27">
        <v>10000</v>
      </c>
      <c r="AH24" s="27">
        <v>0</v>
      </c>
      <c r="AI24" s="27">
        <v>10000</v>
      </c>
      <c r="AJ24" s="27">
        <v>0</v>
      </c>
      <c r="AK24" s="27">
        <v>0</v>
      </c>
      <c r="AL24" s="27">
        <v>0</v>
      </c>
      <c r="AM24" s="27">
        <v>10000</v>
      </c>
      <c r="AN24" s="27">
        <v>0</v>
      </c>
      <c r="AO24" s="27">
        <v>10000</v>
      </c>
      <c r="AP24" s="27">
        <v>530455.16</v>
      </c>
      <c r="AQ24" s="27">
        <v>530455.16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353011230</v>
      </c>
      <c r="BI24" s="27">
        <v>0</v>
      </c>
      <c r="BJ24" s="27">
        <v>18000000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401785083.15999997</v>
      </c>
      <c r="BV24" s="28">
        <f t="shared" si="0"/>
        <v>29565753.16</v>
      </c>
      <c r="BW24" s="28">
        <f t="shared" si="0"/>
        <v>40740968.04</v>
      </c>
    </row>
    <row r="25" spans="1:75" s="31" customFormat="1" ht="15.75" thickBot="1">
      <c r="A25" s="65">
        <v>100</v>
      </c>
      <c r="B25" s="29" t="s">
        <v>84</v>
      </c>
      <c r="C25" s="30">
        <f aca="true" t="shared" si="3" ref="C25:BN25">SUM(C15:C24)</f>
        <v>426700414.87</v>
      </c>
      <c r="D25" s="30">
        <f t="shared" si="3"/>
        <v>29035298</v>
      </c>
      <c r="E25" s="30">
        <f t="shared" si="3"/>
        <v>466353805.48999995</v>
      </c>
      <c r="F25" s="30">
        <f t="shared" si="3"/>
        <v>2572610</v>
      </c>
      <c r="G25" s="30">
        <f t="shared" si="3"/>
        <v>0</v>
      </c>
      <c r="H25" s="30">
        <f t="shared" si="3"/>
        <v>4013163.16</v>
      </c>
      <c r="I25" s="30">
        <f t="shared" si="3"/>
        <v>155032540</v>
      </c>
      <c r="J25" s="30">
        <f t="shared" si="3"/>
        <v>0</v>
      </c>
      <c r="K25" s="30">
        <f t="shared" si="3"/>
        <v>203607906.04000002</v>
      </c>
      <c r="L25" s="30">
        <f t="shared" si="3"/>
        <v>273940328.43</v>
      </c>
      <c r="M25" s="30">
        <f t="shared" si="3"/>
        <v>0</v>
      </c>
      <c r="N25" s="30">
        <f t="shared" si="3"/>
        <v>389569976.27000004</v>
      </c>
      <c r="O25" s="30">
        <f t="shared" si="3"/>
        <v>89134253.33</v>
      </c>
      <c r="P25" s="30">
        <f t="shared" si="3"/>
        <v>0</v>
      </c>
      <c r="Q25" s="30">
        <f t="shared" si="3"/>
        <v>123569095.01999998</v>
      </c>
      <c r="R25" s="30">
        <f t="shared" si="3"/>
        <v>21353985.08</v>
      </c>
      <c r="S25" s="30">
        <f t="shared" si="3"/>
        <v>0</v>
      </c>
      <c r="T25" s="30">
        <f t="shared" si="3"/>
        <v>32723189.37</v>
      </c>
      <c r="U25" s="30">
        <f t="shared" si="3"/>
        <v>1767810</v>
      </c>
      <c r="V25" s="30">
        <f t="shared" si="3"/>
        <v>0</v>
      </c>
      <c r="W25" s="30">
        <f t="shared" si="3"/>
        <v>2851072.78</v>
      </c>
      <c r="X25" s="30">
        <f t="shared" si="3"/>
        <v>112915920</v>
      </c>
      <c r="Y25" s="30">
        <f t="shared" si="3"/>
        <v>0</v>
      </c>
      <c r="Z25" s="30">
        <f t="shared" si="3"/>
        <v>164433436.94</v>
      </c>
      <c r="AA25" s="30">
        <f t="shared" si="3"/>
        <v>359766005.62</v>
      </c>
      <c r="AB25" s="30">
        <f t="shared" si="3"/>
        <v>0</v>
      </c>
      <c r="AC25" s="30">
        <f t="shared" si="3"/>
        <v>440942224.46000004</v>
      </c>
      <c r="AD25" s="30">
        <f t="shared" si="3"/>
        <v>1033224620</v>
      </c>
      <c r="AE25" s="30">
        <f t="shared" si="3"/>
        <v>0</v>
      </c>
      <c r="AF25" s="30">
        <f t="shared" si="3"/>
        <v>1182611761.8800004</v>
      </c>
      <c r="AG25" s="30">
        <f t="shared" si="3"/>
        <v>2163510</v>
      </c>
      <c r="AH25" s="30">
        <f t="shared" si="3"/>
        <v>0</v>
      </c>
      <c r="AI25" s="30">
        <f t="shared" si="3"/>
        <v>3218880.66</v>
      </c>
      <c r="AJ25" s="30">
        <f t="shared" si="3"/>
        <v>497026396.9</v>
      </c>
      <c r="AK25" s="30">
        <f t="shared" si="3"/>
        <v>0</v>
      </c>
      <c r="AL25" s="30">
        <f t="shared" si="3"/>
        <v>654871479.22</v>
      </c>
      <c r="AM25" s="30">
        <f t="shared" si="3"/>
        <v>1862030</v>
      </c>
      <c r="AN25" s="30">
        <f t="shared" si="3"/>
        <v>0</v>
      </c>
      <c r="AO25" s="30">
        <f t="shared" si="3"/>
        <v>2397466.11</v>
      </c>
      <c r="AP25" s="30">
        <f t="shared" si="3"/>
        <v>21907667.92</v>
      </c>
      <c r="AQ25" s="30">
        <f t="shared" si="3"/>
        <v>530455.16</v>
      </c>
      <c r="AR25" s="30">
        <f t="shared" si="3"/>
        <v>31644527.08</v>
      </c>
      <c r="AS25" s="30">
        <f t="shared" si="3"/>
        <v>21658890</v>
      </c>
      <c r="AT25" s="30">
        <f t="shared" si="3"/>
        <v>0</v>
      </c>
      <c r="AU25" s="30">
        <f t="shared" si="3"/>
        <v>26006928</v>
      </c>
      <c r="AV25" s="30">
        <f t="shared" si="3"/>
        <v>740310</v>
      </c>
      <c r="AW25" s="30">
        <f t="shared" si="3"/>
        <v>0</v>
      </c>
      <c r="AX25" s="30">
        <f t="shared" si="3"/>
        <v>762210.8200000001</v>
      </c>
      <c r="AY25" s="30">
        <f t="shared" si="3"/>
        <v>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11955270.48</v>
      </c>
      <c r="BF25" s="30">
        <f t="shared" si="3"/>
        <v>0</v>
      </c>
      <c r="BG25" s="30">
        <f t="shared" si="3"/>
        <v>12277941.24</v>
      </c>
      <c r="BH25" s="30">
        <f t="shared" si="3"/>
        <v>353011230</v>
      </c>
      <c r="BI25" s="30">
        <f t="shared" si="3"/>
        <v>0</v>
      </c>
      <c r="BJ25" s="30">
        <f t="shared" si="3"/>
        <v>18000000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>SUM(BO15:BO24)</f>
        <v>0</v>
      </c>
      <c r="BP25" s="30">
        <f>SUM(BP15:BP24)</f>
        <v>0</v>
      </c>
      <c r="BQ25" s="30">
        <f>SUM(BQ15:BQ24)</f>
        <v>0</v>
      </c>
      <c r="BR25" s="30">
        <f>SUM(BR15:BR24)</f>
        <v>0</v>
      </c>
      <c r="BS25" s="30">
        <f>SUM(BS15:BS24)</f>
        <v>0</v>
      </c>
      <c r="BT25" s="30"/>
      <c r="BU25" s="30">
        <f>SUM(BU15:BU24)</f>
        <v>3386733792.6299996</v>
      </c>
      <c r="BV25" s="30">
        <f>SUM(BV15:BV24)</f>
        <v>29565753.16</v>
      </c>
      <c r="BW25" s="30">
        <f>SUM(BW15:BW24)</f>
        <v>3759855064.54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6"/>
      <c r="B27" s="45" t="s">
        <v>85</v>
      </c>
      <c r="C27" s="41"/>
      <c r="D27" s="42"/>
      <c r="E27" s="42"/>
      <c r="F27" s="4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1"/>
      <c r="S27" s="42"/>
      <c r="T27" s="42"/>
      <c r="U27" s="4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2"/>
      <c r="AI27" s="42"/>
      <c r="AJ27" s="4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1"/>
      <c r="AW27" s="42"/>
      <c r="AX27" s="42"/>
      <c r="AY27" s="4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1"/>
      <c r="BL27" s="42"/>
      <c r="BM27" s="42"/>
      <c r="BN27" s="42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4" ref="BV28:BW32">+D28+G28+J28+M28+P28+S28+V28+Y28+AB28+AE28+AH28+AK28+AN28+AQ28+AT28+AW28+AZ28+BC28+BF28+BI28+BL28+BO28+BR28</f>
        <v>0</v>
      </c>
      <c r="BW28" s="28">
        <f t="shared" si="4"/>
        <v>0</v>
      </c>
    </row>
    <row r="29" spans="1:75" ht="15">
      <c r="A29" s="24">
        <f>A28+1</f>
        <v>202</v>
      </c>
      <c r="B29" s="26" t="s">
        <v>87</v>
      </c>
      <c r="C29" s="27">
        <v>525900739.99</v>
      </c>
      <c r="D29" s="27">
        <v>0</v>
      </c>
      <c r="E29" s="27">
        <v>537598787.32</v>
      </c>
      <c r="F29" s="27">
        <v>4279409.35</v>
      </c>
      <c r="G29" s="27">
        <v>0</v>
      </c>
      <c r="H29" s="27">
        <v>4279409.35</v>
      </c>
      <c r="I29" s="27">
        <v>7199271.35</v>
      </c>
      <c r="J29" s="27">
        <v>0</v>
      </c>
      <c r="K29" s="27">
        <v>7682719.22</v>
      </c>
      <c r="L29" s="27">
        <v>297410947.44</v>
      </c>
      <c r="M29" s="27">
        <v>0</v>
      </c>
      <c r="N29" s="27">
        <v>303600328.72</v>
      </c>
      <c r="O29" s="27">
        <v>97966169.93</v>
      </c>
      <c r="P29" s="27">
        <v>0</v>
      </c>
      <c r="Q29" s="27">
        <v>100606913.17</v>
      </c>
      <c r="R29" s="27">
        <v>46055182.29</v>
      </c>
      <c r="S29" s="27">
        <v>0</v>
      </c>
      <c r="T29" s="27">
        <v>128600191.09</v>
      </c>
      <c r="U29" s="27">
        <v>600000</v>
      </c>
      <c r="V29" s="27">
        <v>0</v>
      </c>
      <c r="W29" s="27">
        <v>600000</v>
      </c>
      <c r="X29" s="27">
        <v>369668640.55</v>
      </c>
      <c r="Y29" s="27">
        <v>0</v>
      </c>
      <c r="Z29" s="27">
        <v>375079987.43</v>
      </c>
      <c r="AA29" s="27">
        <v>119901461.4</v>
      </c>
      <c r="AB29" s="27">
        <v>0</v>
      </c>
      <c r="AC29" s="27">
        <v>121579740.77</v>
      </c>
      <c r="AD29" s="27">
        <v>1411361475.82</v>
      </c>
      <c r="AE29" s="27">
        <v>0</v>
      </c>
      <c r="AF29" s="27">
        <v>1428048902.21</v>
      </c>
      <c r="AG29" s="27">
        <v>5531992.09</v>
      </c>
      <c r="AH29" s="27">
        <v>0</v>
      </c>
      <c r="AI29" s="27">
        <v>5532345.89</v>
      </c>
      <c r="AJ29" s="27">
        <v>105204924.99</v>
      </c>
      <c r="AK29" s="27">
        <v>0</v>
      </c>
      <c r="AL29" s="27">
        <v>106644251.07</v>
      </c>
      <c r="AM29" s="27">
        <v>609236.22</v>
      </c>
      <c r="AN29" s="27">
        <v>0</v>
      </c>
      <c r="AO29" s="27">
        <v>610759.42</v>
      </c>
      <c r="AP29" s="27">
        <v>5645288.88</v>
      </c>
      <c r="AQ29" s="27">
        <v>0</v>
      </c>
      <c r="AR29" s="27">
        <v>6755827.91</v>
      </c>
      <c r="AS29" s="27">
        <v>456619.04</v>
      </c>
      <c r="AT29" s="27">
        <v>0</v>
      </c>
      <c r="AU29" s="27">
        <v>496490.83</v>
      </c>
      <c r="AV29" s="27">
        <v>130547.38</v>
      </c>
      <c r="AW29" s="27">
        <v>0</v>
      </c>
      <c r="AX29" s="27">
        <v>338843.75</v>
      </c>
      <c r="AY29" s="27">
        <v>1264865.87</v>
      </c>
      <c r="AZ29" s="27">
        <v>0</v>
      </c>
      <c r="BA29" s="27">
        <v>1264865.87</v>
      </c>
      <c r="BB29" s="27">
        <v>0</v>
      </c>
      <c r="BC29" s="27">
        <v>0</v>
      </c>
      <c r="BD29" s="27">
        <v>0</v>
      </c>
      <c r="BE29" s="27">
        <v>20000</v>
      </c>
      <c r="BF29" s="27">
        <v>0</v>
      </c>
      <c r="BG29" s="27">
        <v>20000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2999206772.5899997</v>
      </c>
      <c r="BV29" s="28">
        <f t="shared" si="4"/>
        <v>0</v>
      </c>
      <c r="BW29" s="28">
        <f t="shared" si="4"/>
        <v>3129340364.02</v>
      </c>
    </row>
    <row r="30" spans="1:75" ht="15">
      <c r="A30" s="24">
        <f>A29+1</f>
        <v>203</v>
      </c>
      <c r="B30" s="26" t="s">
        <v>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510426.56</v>
      </c>
      <c r="I30" s="27">
        <v>0</v>
      </c>
      <c r="J30" s="27">
        <v>0</v>
      </c>
      <c r="K30" s="27">
        <v>0</v>
      </c>
      <c r="L30" s="27">
        <v>1500000</v>
      </c>
      <c r="M30" s="27">
        <v>0</v>
      </c>
      <c r="N30" s="27">
        <v>3184857.05</v>
      </c>
      <c r="O30" s="27">
        <v>16833111.57</v>
      </c>
      <c r="P30" s="27">
        <v>0</v>
      </c>
      <c r="Q30" s="27">
        <v>18113838.25</v>
      </c>
      <c r="R30" s="27">
        <v>11200000</v>
      </c>
      <c r="S30" s="27">
        <v>0</v>
      </c>
      <c r="T30" s="27">
        <v>11200000</v>
      </c>
      <c r="U30" s="27">
        <v>0</v>
      </c>
      <c r="V30" s="27">
        <v>0</v>
      </c>
      <c r="W30" s="27">
        <v>0</v>
      </c>
      <c r="X30" s="27">
        <v>7247555</v>
      </c>
      <c r="Y30" s="27">
        <v>0</v>
      </c>
      <c r="Z30" s="27">
        <v>7337167.29</v>
      </c>
      <c r="AA30" s="27">
        <v>33679037.74</v>
      </c>
      <c r="AB30" s="27">
        <v>0</v>
      </c>
      <c r="AC30" s="27">
        <v>39432505.93</v>
      </c>
      <c r="AD30" s="27">
        <v>203142053.57</v>
      </c>
      <c r="AE30" s="27">
        <v>0</v>
      </c>
      <c r="AF30" s="27">
        <v>211171769.46</v>
      </c>
      <c r="AG30" s="27">
        <v>0</v>
      </c>
      <c r="AH30" s="27">
        <v>0</v>
      </c>
      <c r="AI30" s="27">
        <v>0</v>
      </c>
      <c r="AJ30" s="27">
        <v>1749238.96</v>
      </c>
      <c r="AK30" s="27">
        <v>0</v>
      </c>
      <c r="AL30" s="27">
        <v>2110868.64</v>
      </c>
      <c r="AM30" s="27">
        <v>0</v>
      </c>
      <c r="AN30" s="27">
        <v>0</v>
      </c>
      <c r="AO30" s="27">
        <v>0</v>
      </c>
      <c r="AP30" s="27">
        <v>26427855.06</v>
      </c>
      <c r="AQ30" s="27">
        <v>0</v>
      </c>
      <c r="AR30" s="27">
        <v>26709428.71</v>
      </c>
      <c r="AS30" s="27">
        <v>500000</v>
      </c>
      <c r="AT30" s="27">
        <v>0</v>
      </c>
      <c r="AU30" s="27">
        <v>500000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302278851.9</v>
      </c>
      <c r="BV30" s="28">
        <f t="shared" si="4"/>
        <v>0</v>
      </c>
      <c r="BW30" s="28">
        <f t="shared" si="4"/>
        <v>320270861.89</v>
      </c>
    </row>
    <row r="31" spans="1:75" ht="15">
      <c r="A31" s="24">
        <f>A30+1</f>
        <v>204</v>
      </c>
      <c r="B31" s="26" t="s">
        <v>89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4"/>
        <v>0</v>
      </c>
      <c r="BW31" s="28">
        <f t="shared" si="4"/>
        <v>0</v>
      </c>
    </row>
    <row r="32" spans="1:75" ht="15">
      <c r="A32" s="24">
        <f>A31+1</f>
        <v>205</v>
      </c>
      <c r="B32" s="26" t="s">
        <v>90</v>
      </c>
      <c r="C32" s="27">
        <v>251147878.33</v>
      </c>
      <c r="D32" s="27">
        <v>246142878.33</v>
      </c>
      <c r="E32" s="27">
        <v>5005000</v>
      </c>
      <c r="F32" s="27">
        <v>0</v>
      </c>
      <c r="G32" s="27">
        <v>0</v>
      </c>
      <c r="H32" s="27">
        <v>0</v>
      </c>
      <c r="I32" s="27">
        <v>75765.39</v>
      </c>
      <c r="J32" s="27">
        <v>75765.39</v>
      </c>
      <c r="K32" s="27">
        <v>0</v>
      </c>
      <c r="L32" s="27">
        <v>124160534.71</v>
      </c>
      <c r="M32" s="27">
        <v>120160534.71</v>
      </c>
      <c r="N32" s="27">
        <v>4000000</v>
      </c>
      <c r="O32" s="27">
        <v>74916737.89</v>
      </c>
      <c r="P32" s="27">
        <v>74916737.89</v>
      </c>
      <c r="Q32" s="27">
        <v>0</v>
      </c>
      <c r="R32" s="27">
        <v>64760712.87</v>
      </c>
      <c r="S32" s="27">
        <v>64760712.87</v>
      </c>
      <c r="T32" s="27">
        <v>0</v>
      </c>
      <c r="U32" s="27">
        <v>0</v>
      </c>
      <c r="V32" s="27">
        <v>0</v>
      </c>
      <c r="W32" s="27">
        <v>0</v>
      </c>
      <c r="X32" s="27">
        <v>232458904.25</v>
      </c>
      <c r="Y32" s="27">
        <v>219238904.25</v>
      </c>
      <c r="Z32" s="27">
        <v>13375356.79</v>
      </c>
      <c r="AA32" s="27">
        <v>80652412.04</v>
      </c>
      <c r="AB32" s="27">
        <v>80652412.04</v>
      </c>
      <c r="AC32" s="27">
        <v>0</v>
      </c>
      <c r="AD32" s="27">
        <v>1086463607.05</v>
      </c>
      <c r="AE32" s="27">
        <v>1086463607.05</v>
      </c>
      <c r="AF32" s="27">
        <v>0</v>
      </c>
      <c r="AG32" s="27">
        <v>0</v>
      </c>
      <c r="AH32" s="27">
        <v>0</v>
      </c>
      <c r="AI32" s="27">
        <v>0</v>
      </c>
      <c r="AJ32" s="27">
        <v>89165296.56</v>
      </c>
      <c r="AK32" s="27">
        <v>89165296.56</v>
      </c>
      <c r="AL32" s="27">
        <v>0</v>
      </c>
      <c r="AM32" s="27">
        <v>0</v>
      </c>
      <c r="AN32" s="27">
        <v>0</v>
      </c>
      <c r="AO32" s="27">
        <v>0</v>
      </c>
      <c r="AP32" s="27">
        <v>830650.98</v>
      </c>
      <c r="AQ32" s="27">
        <v>830650.98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825000</v>
      </c>
      <c r="AZ32" s="27">
        <v>825000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2005457500.07</v>
      </c>
      <c r="BV32" s="28">
        <f t="shared" si="4"/>
        <v>1983232500.07</v>
      </c>
      <c r="BW32" s="28">
        <f t="shared" si="4"/>
        <v>22380356.79</v>
      </c>
    </row>
    <row r="33" spans="1:75" s="31" customFormat="1" ht="15.75" thickBot="1">
      <c r="A33" s="65">
        <v>200</v>
      </c>
      <c r="B33" s="29" t="s">
        <v>91</v>
      </c>
      <c r="C33" s="30">
        <f aca="true" t="shared" si="5" ref="C33:BN33">SUM(C28:C32)</f>
        <v>777048618.32</v>
      </c>
      <c r="D33" s="30">
        <f t="shared" si="5"/>
        <v>246142878.33</v>
      </c>
      <c r="E33" s="30">
        <f t="shared" si="5"/>
        <v>542603787.32</v>
      </c>
      <c r="F33" s="30">
        <f t="shared" si="5"/>
        <v>4279409.35</v>
      </c>
      <c r="G33" s="30">
        <f t="shared" si="5"/>
        <v>0</v>
      </c>
      <c r="H33" s="30">
        <f t="shared" si="5"/>
        <v>4789835.909999999</v>
      </c>
      <c r="I33" s="30">
        <f t="shared" si="5"/>
        <v>7275036.739999999</v>
      </c>
      <c r="J33" s="30">
        <f t="shared" si="5"/>
        <v>75765.39</v>
      </c>
      <c r="K33" s="30">
        <f t="shared" si="5"/>
        <v>7682719.22</v>
      </c>
      <c r="L33" s="30">
        <f t="shared" si="5"/>
        <v>423071482.15</v>
      </c>
      <c r="M33" s="30">
        <f t="shared" si="5"/>
        <v>120160534.71</v>
      </c>
      <c r="N33" s="30">
        <f t="shared" si="5"/>
        <v>310785185.77000004</v>
      </c>
      <c r="O33" s="30">
        <f t="shared" si="5"/>
        <v>189716019.39</v>
      </c>
      <c r="P33" s="30">
        <f t="shared" si="5"/>
        <v>74916737.89</v>
      </c>
      <c r="Q33" s="30">
        <f t="shared" si="5"/>
        <v>118720751.42</v>
      </c>
      <c r="R33" s="30">
        <f t="shared" si="5"/>
        <v>122015895.16</v>
      </c>
      <c r="S33" s="30">
        <f t="shared" si="5"/>
        <v>64760712.87</v>
      </c>
      <c r="T33" s="30">
        <f t="shared" si="5"/>
        <v>139800191.09</v>
      </c>
      <c r="U33" s="30">
        <f t="shared" si="5"/>
        <v>600000</v>
      </c>
      <c r="V33" s="30">
        <f t="shared" si="5"/>
        <v>0</v>
      </c>
      <c r="W33" s="30">
        <f t="shared" si="5"/>
        <v>600000</v>
      </c>
      <c r="X33" s="30">
        <f t="shared" si="5"/>
        <v>609375099.8</v>
      </c>
      <c r="Y33" s="30">
        <f t="shared" si="5"/>
        <v>219238904.25</v>
      </c>
      <c r="Z33" s="30">
        <f t="shared" si="5"/>
        <v>395792511.51000005</v>
      </c>
      <c r="AA33" s="30">
        <f t="shared" si="5"/>
        <v>234232911.18</v>
      </c>
      <c r="AB33" s="30">
        <f t="shared" si="5"/>
        <v>80652412.04</v>
      </c>
      <c r="AC33" s="30">
        <f t="shared" si="5"/>
        <v>161012246.7</v>
      </c>
      <c r="AD33" s="30">
        <f t="shared" si="5"/>
        <v>2700967136.4399996</v>
      </c>
      <c r="AE33" s="30">
        <f t="shared" si="5"/>
        <v>1086463607.05</v>
      </c>
      <c r="AF33" s="30">
        <f t="shared" si="5"/>
        <v>1639220671.67</v>
      </c>
      <c r="AG33" s="30">
        <f t="shared" si="5"/>
        <v>5531992.09</v>
      </c>
      <c r="AH33" s="30">
        <f t="shared" si="5"/>
        <v>0</v>
      </c>
      <c r="AI33" s="30">
        <f t="shared" si="5"/>
        <v>5532345.89</v>
      </c>
      <c r="AJ33" s="30">
        <f t="shared" si="5"/>
        <v>196119460.51</v>
      </c>
      <c r="AK33" s="30">
        <f t="shared" si="5"/>
        <v>89165296.56</v>
      </c>
      <c r="AL33" s="30">
        <f t="shared" si="5"/>
        <v>108755119.71</v>
      </c>
      <c r="AM33" s="30">
        <f t="shared" si="5"/>
        <v>609236.22</v>
      </c>
      <c r="AN33" s="30">
        <f t="shared" si="5"/>
        <v>0</v>
      </c>
      <c r="AO33" s="30">
        <f t="shared" si="5"/>
        <v>610759.42</v>
      </c>
      <c r="AP33" s="30">
        <f t="shared" si="5"/>
        <v>32903794.919999998</v>
      </c>
      <c r="AQ33" s="30">
        <f t="shared" si="5"/>
        <v>830650.98</v>
      </c>
      <c r="AR33" s="30">
        <f t="shared" si="5"/>
        <v>33465256.62</v>
      </c>
      <c r="AS33" s="30">
        <f t="shared" si="5"/>
        <v>956619.04</v>
      </c>
      <c r="AT33" s="30">
        <f t="shared" si="5"/>
        <v>0</v>
      </c>
      <c r="AU33" s="30">
        <f t="shared" si="5"/>
        <v>996490.8300000001</v>
      </c>
      <c r="AV33" s="30">
        <f t="shared" si="5"/>
        <v>130547.38</v>
      </c>
      <c r="AW33" s="30">
        <f t="shared" si="5"/>
        <v>0</v>
      </c>
      <c r="AX33" s="30">
        <f t="shared" si="5"/>
        <v>338843.75</v>
      </c>
      <c r="AY33" s="30">
        <f t="shared" si="5"/>
        <v>2089865.87</v>
      </c>
      <c r="AZ33" s="30">
        <f t="shared" si="5"/>
        <v>825000</v>
      </c>
      <c r="BA33" s="30">
        <f t="shared" si="5"/>
        <v>1264865.87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20000</v>
      </c>
      <c r="BF33" s="30">
        <f t="shared" si="5"/>
        <v>0</v>
      </c>
      <c r="BG33" s="30">
        <f t="shared" si="5"/>
        <v>20000</v>
      </c>
      <c r="BH33" s="30">
        <f t="shared" si="5"/>
        <v>0</v>
      </c>
      <c r="BI33" s="30">
        <f t="shared" si="5"/>
        <v>0</v>
      </c>
      <c r="BJ33" s="30">
        <f t="shared" si="5"/>
        <v>0</v>
      </c>
      <c r="BK33" s="30">
        <f t="shared" si="5"/>
        <v>0</v>
      </c>
      <c r="BL33" s="30">
        <f t="shared" si="5"/>
        <v>0</v>
      </c>
      <c r="BM33" s="30">
        <f t="shared" si="5"/>
        <v>0</v>
      </c>
      <c r="BN33" s="30">
        <f t="shared" si="5"/>
        <v>0</v>
      </c>
      <c r="BO33" s="30">
        <f>SUM(BO28:BO32)</f>
        <v>0</v>
      </c>
      <c r="BP33" s="30">
        <f>SUM(BP28:BP32)</f>
        <v>0</v>
      </c>
      <c r="BQ33" s="30">
        <f>SUM(BQ28:BQ32)</f>
        <v>0</v>
      </c>
      <c r="BR33" s="30">
        <f>SUM(BR28:BR32)</f>
        <v>0</v>
      </c>
      <c r="BS33" s="30">
        <f>SUM(BS28:BS32)</f>
        <v>0</v>
      </c>
      <c r="BT33" s="30"/>
      <c r="BU33" s="30">
        <f>SUM(BU28:BU32)</f>
        <v>5306943124.559999</v>
      </c>
      <c r="BV33" s="30">
        <f>SUM(BV28:BV32)</f>
        <v>1983232500.07</v>
      </c>
      <c r="BW33" s="30">
        <f>SUM(BW28:BW32)</f>
        <v>3471991582.7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6"/>
      <c r="B35" s="45" t="s">
        <v>92</v>
      </c>
      <c r="C35" s="41"/>
      <c r="D35" s="42"/>
      <c r="E35" s="42"/>
      <c r="F35" s="4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1"/>
      <c r="S35" s="42"/>
      <c r="T35" s="42"/>
      <c r="U35" s="4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2"/>
      <c r="AI35" s="42"/>
      <c r="AJ35" s="4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42"/>
      <c r="AX35" s="42"/>
      <c r="AY35" s="4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1"/>
      <c r="BL35" s="42"/>
      <c r="BM35" s="42"/>
      <c r="BN35" s="42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464659.71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44000000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6" ref="BV36:BW39">+D36+G36+J36+M36+P36+S36+V36+Y36+AB36+AE36+AH36+AK36+AN36+AQ36+AT36+AW36+AZ36+BC36+BF36+BI36+BL36+BO36+BR36</f>
        <v>0</v>
      </c>
      <c r="BW36" s="28">
        <f t="shared" si="6"/>
        <v>44464659.71</v>
      </c>
    </row>
    <row r="37" spans="1:75" ht="15">
      <c r="A37" s="24">
        <f>A36+1</f>
        <v>302</v>
      </c>
      <c r="B37" s="26" t="s">
        <v>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6"/>
        <v>0</v>
      </c>
      <c r="BW37" s="28">
        <f t="shared" si="6"/>
        <v>0</v>
      </c>
    </row>
    <row r="38" spans="1:75" ht="15">
      <c r="A38" s="24">
        <f>A37+1</f>
        <v>303</v>
      </c>
      <c r="B38" s="26" t="s">
        <v>95</v>
      </c>
      <c r="C38" s="27">
        <v>9000000</v>
      </c>
      <c r="D38" s="27">
        <v>0</v>
      </c>
      <c r="E38" s="27">
        <v>9000000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9000000</v>
      </c>
      <c r="BV38" s="28">
        <f t="shared" si="6"/>
        <v>0</v>
      </c>
      <c r="BW38" s="28">
        <f t="shared" si="6"/>
        <v>9000000</v>
      </c>
    </row>
    <row r="39" spans="1:75" ht="15">
      <c r="A39" s="24">
        <f>A38+1</f>
        <v>304</v>
      </c>
      <c r="B39" s="26" t="s">
        <v>96</v>
      </c>
      <c r="C39" s="27">
        <v>200000000</v>
      </c>
      <c r="D39" s="27">
        <v>0</v>
      </c>
      <c r="E39" s="27">
        <v>200000000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200000000</v>
      </c>
      <c r="BV39" s="28">
        <f t="shared" si="6"/>
        <v>0</v>
      </c>
      <c r="BW39" s="28">
        <f t="shared" si="6"/>
        <v>200000000</v>
      </c>
    </row>
    <row r="40" spans="1:75" s="31" customFormat="1" ht="15.75" thickBot="1">
      <c r="A40" s="65">
        <v>300</v>
      </c>
      <c r="B40" s="29" t="s">
        <v>97</v>
      </c>
      <c r="C40" s="30">
        <f aca="true" t="shared" si="7" ref="C40:BN40">SUM(C36:C39)</f>
        <v>209000000</v>
      </c>
      <c r="D40" s="30">
        <f t="shared" si="7"/>
        <v>0</v>
      </c>
      <c r="E40" s="30">
        <f t="shared" si="7"/>
        <v>209000000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0">
        <f t="shared" si="7"/>
        <v>0</v>
      </c>
      <c r="J40" s="30">
        <f t="shared" si="7"/>
        <v>0</v>
      </c>
      <c r="K40" s="30">
        <f t="shared" si="7"/>
        <v>0</v>
      </c>
      <c r="L40" s="30">
        <f t="shared" si="7"/>
        <v>0</v>
      </c>
      <c r="M40" s="30">
        <f t="shared" si="7"/>
        <v>0</v>
      </c>
      <c r="N40" s="30">
        <f t="shared" si="7"/>
        <v>0</v>
      </c>
      <c r="O40" s="30">
        <f t="shared" si="7"/>
        <v>0</v>
      </c>
      <c r="P40" s="30">
        <f t="shared" si="7"/>
        <v>0</v>
      </c>
      <c r="Q40" s="30">
        <f t="shared" si="7"/>
        <v>0</v>
      </c>
      <c r="R40" s="30">
        <f t="shared" si="7"/>
        <v>0</v>
      </c>
      <c r="S40" s="30">
        <f t="shared" si="7"/>
        <v>0</v>
      </c>
      <c r="T40" s="30">
        <f t="shared" si="7"/>
        <v>0</v>
      </c>
      <c r="U40" s="30">
        <f t="shared" si="7"/>
        <v>0</v>
      </c>
      <c r="V40" s="30">
        <f t="shared" si="7"/>
        <v>0</v>
      </c>
      <c r="W40" s="30">
        <f t="shared" si="7"/>
        <v>0</v>
      </c>
      <c r="X40" s="30">
        <f t="shared" si="7"/>
        <v>0</v>
      </c>
      <c r="Y40" s="30">
        <f t="shared" si="7"/>
        <v>0</v>
      </c>
      <c r="Z40" s="30">
        <f t="shared" si="7"/>
        <v>0</v>
      </c>
      <c r="AA40" s="30">
        <f t="shared" si="7"/>
        <v>0</v>
      </c>
      <c r="AB40" s="30">
        <f t="shared" si="7"/>
        <v>0</v>
      </c>
      <c r="AC40" s="30">
        <f t="shared" si="7"/>
        <v>0</v>
      </c>
      <c r="AD40" s="30">
        <f t="shared" si="7"/>
        <v>0</v>
      </c>
      <c r="AE40" s="30">
        <f t="shared" si="7"/>
        <v>0</v>
      </c>
      <c r="AF40" s="30">
        <f t="shared" si="7"/>
        <v>464659.71</v>
      </c>
      <c r="AG40" s="30">
        <f t="shared" si="7"/>
        <v>0</v>
      </c>
      <c r="AH40" s="30">
        <f t="shared" si="7"/>
        <v>0</v>
      </c>
      <c r="AI40" s="30">
        <f t="shared" si="7"/>
        <v>0</v>
      </c>
      <c r="AJ40" s="30">
        <f t="shared" si="7"/>
        <v>0</v>
      </c>
      <c r="AK40" s="30">
        <f t="shared" si="7"/>
        <v>0</v>
      </c>
      <c r="AL40" s="30">
        <f t="shared" si="7"/>
        <v>0</v>
      </c>
      <c r="AM40" s="30">
        <f t="shared" si="7"/>
        <v>0</v>
      </c>
      <c r="AN40" s="30">
        <f t="shared" si="7"/>
        <v>0</v>
      </c>
      <c r="AO40" s="30">
        <f t="shared" si="7"/>
        <v>0</v>
      </c>
      <c r="AP40" s="30">
        <f t="shared" si="7"/>
        <v>0</v>
      </c>
      <c r="AQ40" s="30">
        <f t="shared" si="7"/>
        <v>0</v>
      </c>
      <c r="AR40" s="30">
        <f t="shared" si="7"/>
        <v>44000000</v>
      </c>
      <c r="AS40" s="30">
        <f t="shared" si="7"/>
        <v>0</v>
      </c>
      <c r="AT40" s="30">
        <f t="shared" si="7"/>
        <v>0</v>
      </c>
      <c r="AU40" s="30">
        <f t="shared" si="7"/>
        <v>0</v>
      </c>
      <c r="AV40" s="30">
        <f t="shared" si="7"/>
        <v>0</v>
      </c>
      <c r="AW40" s="30">
        <f t="shared" si="7"/>
        <v>0</v>
      </c>
      <c r="AX40" s="30">
        <f t="shared" si="7"/>
        <v>0</v>
      </c>
      <c r="AY40" s="30">
        <f t="shared" si="7"/>
        <v>0</v>
      </c>
      <c r="AZ40" s="30">
        <f t="shared" si="7"/>
        <v>0</v>
      </c>
      <c r="BA40" s="30">
        <f t="shared" si="7"/>
        <v>0</v>
      </c>
      <c r="BB40" s="30">
        <f t="shared" si="7"/>
        <v>0</v>
      </c>
      <c r="BC40" s="30">
        <f t="shared" si="7"/>
        <v>0</v>
      </c>
      <c r="BD40" s="30">
        <f t="shared" si="7"/>
        <v>0</v>
      </c>
      <c r="BE40" s="30">
        <f t="shared" si="7"/>
        <v>0</v>
      </c>
      <c r="BF40" s="30">
        <f t="shared" si="7"/>
        <v>0</v>
      </c>
      <c r="BG40" s="30">
        <f t="shared" si="7"/>
        <v>0</v>
      </c>
      <c r="BH40" s="30">
        <f t="shared" si="7"/>
        <v>0</v>
      </c>
      <c r="BI40" s="30">
        <f t="shared" si="7"/>
        <v>0</v>
      </c>
      <c r="BJ40" s="30">
        <f t="shared" si="7"/>
        <v>0</v>
      </c>
      <c r="BK40" s="30">
        <f t="shared" si="7"/>
        <v>0</v>
      </c>
      <c r="BL40" s="30">
        <f t="shared" si="7"/>
        <v>0</v>
      </c>
      <c r="BM40" s="30">
        <f t="shared" si="7"/>
        <v>0</v>
      </c>
      <c r="BN40" s="30">
        <f t="shared" si="7"/>
        <v>0</v>
      </c>
      <c r="BO40" s="30">
        <f>SUM(BO36:BO39)</f>
        <v>0</v>
      </c>
      <c r="BP40" s="30">
        <f>SUM(BP36:BP39)</f>
        <v>0</v>
      </c>
      <c r="BQ40" s="30">
        <f>SUM(BQ36:BQ39)</f>
        <v>0</v>
      </c>
      <c r="BR40" s="30">
        <f>SUM(BR36:BR39)</f>
        <v>0</v>
      </c>
      <c r="BS40" s="30">
        <f>SUM(BS36:BS39)</f>
        <v>0</v>
      </c>
      <c r="BT40" s="30"/>
      <c r="BU40" s="30">
        <f>SUM(BU36:BU39)</f>
        <v>209000000</v>
      </c>
      <c r="BV40" s="30">
        <f>SUM(BV36:BV39)</f>
        <v>0</v>
      </c>
      <c r="BW40" s="30">
        <f>SUM(BW36:BW39)</f>
        <v>253464659.71</v>
      </c>
    </row>
    <row r="41" spans="1:75" ht="13.5" thickTop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75" ht="12.75">
      <c r="A42" s="46"/>
      <c r="B42" s="45" t="s">
        <v>98</v>
      </c>
      <c r="C42" s="41"/>
      <c r="D42" s="42"/>
      <c r="E42" s="42"/>
      <c r="F42" s="4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1"/>
      <c r="S42" s="42"/>
      <c r="T42" s="42"/>
      <c r="U42" s="4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2"/>
      <c r="AI42" s="42"/>
      <c r="AJ42" s="4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1"/>
      <c r="AW42" s="42"/>
      <c r="AX42" s="42"/>
      <c r="AY42" s="4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1"/>
      <c r="BL42" s="42"/>
      <c r="BM42" s="42"/>
      <c r="BN42" s="42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99</v>
      </c>
      <c r="C43" s="27">
        <v>4870100</v>
      </c>
      <c r="D43" s="27">
        <v>0</v>
      </c>
      <c r="E43" s="27">
        <v>4870100</v>
      </c>
      <c r="F43" s="27">
        <v>50540</v>
      </c>
      <c r="G43" s="27">
        <v>0</v>
      </c>
      <c r="H43" s="27">
        <v>50540</v>
      </c>
      <c r="I43" s="27">
        <v>357230</v>
      </c>
      <c r="J43" s="27">
        <v>0</v>
      </c>
      <c r="K43" s="27">
        <v>357230</v>
      </c>
      <c r="L43" s="27">
        <v>3576960</v>
      </c>
      <c r="M43" s="27">
        <v>0</v>
      </c>
      <c r="N43" s="27">
        <v>3576960</v>
      </c>
      <c r="O43" s="27">
        <v>4751990</v>
      </c>
      <c r="P43" s="27">
        <v>0</v>
      </c>
      <c r="Q43" s="27">
        <v>4751990</v>
      </c>
      <c r="R43" s="27">
        <v>1096620</v>
      </c>
      <c r="S43" s="27">
        <v>0</v>
      </c>
      <c r="T43" s="27">
        <v>1096620</v>
      </c>
      <c r="U43" s="27">
        <v>0</v>
      </c>
      <c r="V43" s="27">
        <v>0</v>
      </c>
      <c r="W43" s="27">
        <v>0</v>
      </c>
      <c r="X43" s="27">
        <v>3783100</v>
      </c>
      <c r="Y43" s="27">
        <v>0</v>
      </c>
      <c r="Z43" s="27">
        <v>3783100</v>
      </c>
      <c r="AA43" s="27">
        <v>3747010</v>
      </c>
      <c r="AB43" s="27">
        <v>0</v>
      </c>
      <c r="AC43" s="27">
        <v>3747010</v>
      </c>
      <c r="AD43" s="27">
        <v>32112120</v>
      </c>
      <c r="AE43" s="27">
        <v>0</v>
      </c>
      <c r="AF43" s="27">
        <v>32112120</v>
      </c>
      <c r="AG43" s="27">
        <v>28460</v>
      </c>
      <c r="AH43" s="27">
        <v>0</v>
      </c>
      <c r="AI43" s="27">
        <v>28460</v>
      </c>
      <c r="AJ43" s="27">
        <v>2423340</v>
      </c>
      <c r="AK43" s="27">
        <v>0</v>
      </c>
      <c r="AL43" s="27">
        <v>2423340</v>
      </c>
      <c r="AM43" s="27">
        <v>0</v>
      </c>
      <c r="AN43" s="27">
        <v>0</v>
      </c>
      <c r="AO43" s="27">
        <v>0</v>
      </c>
      <c r="AP43" s="27">
        <v>105390</v>
      </c>
      <c r="AQ43" s="27">
        <v>0</v>
      </c>
      <c r="AR43" s="27">
        <v>105390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aca="true" t="shared" si="8" ref="BU43:BW46">+C43+F43+I43+L43+O43+R43+U43+X43+AA43+AD43+AG43+AJ43+AM43+AP43+AS43+AV43+AY43+BB43+BE43+BH43+BK43+BN43+BQ43</f>
        <v>56902860</v>
      </c>
      <c r="BV43" s="28">
        <f t="shared" si="8"/>
        <v>0</v>
      </c>
      <c r="BW43" s="28">
        <f t="shared" si="8"/>
        <v>56902860</v>
      </c>
    </row>
    <row r="44" spans="1:75" ht="15">
      <c r="A44" s="24">
        <f>A43+1</f>
        <v>402</v>
      </c>
      <c r="B44" s="26" t="s">
        <v>100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8"/>
        <v>0</v>
      </c>
      <c r="BV44" s="28">
        <f t="shared" si="8"/>
        <v>0</v>
      </c>
      <c r="BW44" s="28">
        <f t="shared" si="8"/>
        <v>0</v>
      </c>
    </row>
    <row r="45" spans="1:75" ht="15">
      <c r="A45" s="24">
        <f>A44+1</f>
        <v>403</v>
      </c>
      <c r="B45" s="26" t="s">
        <v>101</v>
      </c>
      <c r="C45" s="27">
        <v>12859310</v>
      </c>
      <c r="D45" s="27">
        <v>0</v>
      </c>
      <c r="E45" s="27">
        <v>12859310</v>
      </c>
      <c r="F45" s="27">
        <v>252780</v>
      </c>
      <c r="G45" s="27">
        <v>0</v>
      </c>
      <c r="H45" s="27">
        <v>252780</v>
      </c>
      <c r="I45" s="27">
        <v>420930</v>
      </c>
      <c r="J45" s="27">
        <v>0</v>
      </c>
      <c r="K45" s="27">
        <v>420930</v>
      </c>
      <c r="L45" s="27">
        <v>14496130</v>
      </c>
      <c r="M45" s="27">
        <v>0</v>
      </c>
      <c r="N45" s="27">
        <v>14496130</v>
      </c>
      <c r="O45" s="27">
        <v>6116650</v>
      </c>
      <c r="P45" s="27">
        <v>0</v>
      </c>
      <c r="Q45" s="27">
        <v>6116650</v>
      </c>
      <c r="R45" s="27">
        <v>808320</v>
      </c>
      <c r="S45" s="27">
        <v>0</v>
      </c>
      <c r="T45" s="27">
        <v>808320</v>
      </c>
      <c r="U45" s="27">
        <v>0</v>
      </c>
      <c r="V45" s="27">
        <v>0</v>
      </c>
      <c r="W45" s="27">
        <v>0</v>
      </c>
      <c r="X45" s="27">
        <v>7942770</v>
      </c>
      <c r="Y45" s="27">
        <v>0</v>
      </c>
      <c r="Z45" s="27">
        <v>7942770</v>
      </c>
      <c r="AA45" s="27">
        <v>6135780</v>
      </c>
      <c r="AB45" s="27">
        <v>0</v>
      </c>
      <c r="AC45" s="27">
        <v>6135780</v>
      </c>
      <c r="AD45" s="27">
        <v>74090950</v>
      </c>
      <c r="AE45" s="27">
        <v>0</v>
      </c>
      <c r="AF45" s="27">
        <v>74090950</v>
      </c>
      <c r="AG45" s="27">
        <v>49410</v>
      </c>
      <c r="AH45" s="27">
        <v>0</v>
      </c>
      <c r="AI45" s="27">
        <v>49410</v>
      </c>
      <c r="AJ45" s="27">
        <v>5048290</v>
      </c>
      <c r="AK45" s="27">
        <v>0</v>
      </c>
      <c r="AL45" s="27">
        <v>5048290</v>
      </c>
      <c r="AM45" s="27">
        <v>0</v>
      </c>
      <c r="AN45" s="27">
        <v>0</v>
      </c>
      <c r="AO45" s="27">
        <v>0</v>
      </c>
      <c r="AP45" s="27">
        <v>226620</v>
      </c>
      <c r="AQ45" s="27">
        <v>0</v>
      </c>
      <c r="AR45" s="27">
        <v>226620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8"/>
        <v>128447940</v>
      </c>
      <c r="BV45" s="28">
        <f t="shared" si="8"/>
        <v>0</v>
      </c>
      <c r="BW45" s="28">
        <f t="shared" si="8"/>
        <v>128447940</v>
      </c>
    </row>
    <row r="46" spans="1:75" ht="15">
      <c r="A46" s="24">
        <f>A45+1</f>
        <v>404</v>
      </c>
      <c r="B46" s="26" t="s">
        <v>102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 t="shared" si="8"/>
        <v>0</v>
      </c>
      <c r="BV46" s="28">
        <f t="shared" si="8"/>
        <v>0</v>
      </c>
      <c r="BW46" s="28">
        <f t="shared" si="8"/>
        <v>0</v>
      </c>
    </row>
    <row r="47" spans="1:75" s="31" customFormat="1" ht="15.75" thickBot="1">
      <c r="A47" s="65">
        <v>400</v>
      </c>
      <c r="B47" s="29" t="s">
        <v>103</v>
      </c>
      <c r="C47" s="30">
        <f aca="true" t="shared" si="9" ref="C47:BN47">SUM(C43:C46)</f>
        <v>17729410</v>
      </c>
      <c r="D47" s="30">
        <f t="shared" si="9"/>
        <v>0</v>
      </c>
      <c r="E47" s="30">
        <f t="shared" si="9"/>
        <v>17729410</v>
      </c>
      <c r="F47" s="30">
        <f t="shared" si="9"/>
        <v>303320</v>
      </c>
      <c r="G47" s="30">
        <f t="shared" si="9"/>
        <v>0</v>
      </c>
      <c r="H47" s="30">
        <f t="shared" si="9"/>
        <v>303320</v>
      </c>
      <c r="I47" s="30">
        <f t="shared" si="9"/>
        <v>778160</v>
      </c>
      <c r="J47" s="30">
        <f t="shared" si="9"/>
        <v>0</v>
      </c>
      <c r="K47" s="30">
        <f t="shared" si="9"/>
        <v>778160</v>
      </c>
      <c r="L47" s="30">
        <f t="shared" si="9"/>
        <v>18073090</v>
      </c>
      <c r="M47" s="30">
        <f t="shared" si="9"/>
        <v>0</v>
      </c>
      <c r="N47" s="30">
        <f t="shared" si="9"/>
        <v>18073090</v>
      </c>
      <c r="O47" s="30">
        <f t="shared" si="9"/>
        <v>10868640</v>
      </c>
      <c r="P47" s="30">
        <f t="shared" si="9"/>
        <v>0</v>
      </c>
      <c r="Q47" s="30">
        <f t="shared" si="9"/>
        <v>10868640</v>
      </c>
      <c r="R47" s="30">
        <f t="shared" si="9"/>
        <v>1904940</v>
      </c>
      <c r="S47" s="30">
        <f t="shared" si="9"/>
        <v>0</v>
      </c>
      <c r="T47" s="30">
        <f t="shared" si="9"/>
        <v>1904940</v>
      </c>
      <c r="U47" s="30">
        <f t="shared" si="9"/>
        <v>0</v>
      </c>
      <c r="V47" s="30">
        <f t="shared" si="9"/>
        <v>0</v>
      </c>
      <c r="W47" s="30">
        <f t="shared" si="9"/>
        <v>0</v>
      </c>
      <c r="X47" s="30">
        <f t="shared" si="9"/>
        <v>11725870</v>
      </c>
      <c r="Y47" s="30">
        <f t="shared" si="9"/>
        <v>0</v>
      </c>
      <c r="Z47" s="30">
        <f t="shared" si="9"/>
        <v>11725870</v>
      </c>
      <c r="AA47" s="30">
        <f t="shared" si="9"/>
        <v>9882790</v>
      </c>
      <c r="AB47" s="30">
        <f t="shared" si="9"/>
        <v>0</v>
      </c>
      <c r="AC47" s="30">
        <f t="shared" si="9"/>
        <v>9882790</v>
      </c>
      <c r="AD47" s="30">
        <f t="shared" si="9"/>
        <v>106203070</v>
      </c>
      <c r="AE47" s="30">
        <f t="shared" si="9"/>
        <v>0</v>
      </c>
      <c r="AF47" s="30">
        <f t="shared" si="9"/>
        <v>106203070</v>
      </c>
      <c r="AG47" s="30">
        <f t="shared" si="9"/>
        <v>77870</v>
      </c>
      <c r="AH47" s="30">
        <f t="shared" si="9"/>
        <v>0</v>
      </c>
      <c r="AI47" s="30">
        <f t="shared" si="9"/>
        <v>77870</v>
      </c>
      <c r="AJ47" s="30">
        <f t="shared" si="9"/>
        <v>7471630</v>
      </c>
      <c r="AK47" s="30">
        <f t="shared" si="9"/>
        <v>0</v>
      </c>
      <c r="AL47" s="30">
        <f t="shared" si="9"/>
        <v>7471630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332010</v>
      </c>
      <c r="AQ47" s="30">
        <f t="shared" si="9"/>
        <v>0</v>
      </c>
      <c r="AR47" s="30">
        <f t="shared" si="9"/>
        <v>332010</v>
      </c>
      <c r="AS47" s="30">
        <f t="shared" si="9"/>
        <v>0</v>
      </c>
      <c r="AT47" s="30">
        <f t="shared" si="9"/>
        <v>0</v>
      </c>
      <c r="AU47" s="30">
        <f t="shared" si="9"/>
        <v>0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</v>
      </c>
      <c r="BA47" s="30">
        <f t="shared" si="9"/>
        <v>0</v>
      </c>
      <c r="BB47" s="30">
        <f t="shared" si="9"/>
        <v>0</v>
      </c>
      <c r="BC47" s="30">
        <f t="shared" si="9"/>
        <v>0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0</v>
      </c>
      <c r="BH47" s="30">
        <f t="shared" si="9"/>
        <v>0</v>
      </c>
      <c r="BI47" s="30">
        <f t="shared" si="9"/>
        <v>0</v>
      </c>
      <c r="BJ47" s="30">
        <f t="shared" si="9"/>
        <v>0</v>
      </c>
      <c r="BK47" s="30">
        <f t="shared" si="9"/>
        <v>0</v>
      </c>
      <c r="BL47" s="30">
        <f t="shared" si="9"/>
        <v>0</v>
      </c>
      <c r="BM47" s="30">
        <f t="shared" si="9"/>
        <v>0</v>
      </c>
      <c r="BN47" s="30">
        <f t="shared" si="9"/>
        <v>0</v>
      </c>
      <c r="BO47" s="30">
        <f>SUM(BO43:BO46)</f>
        <v>0</v>
      </c>
      <c r="BP47" s="30">
        <f>SUM(BP43:BP46)</f>
        <v>0</v>
      </c>
      <c r="BQ47" s="30">
        <f>SUM(BQ43:BQ46)</f>
        <v>0</v>
      </c>
      <c r="BR47" s="30">
        <f>SUM(BR43:BR46)</f>
        <v>0</v>
      </c>
      <c r="BS47" s="30">
        <f>SUM(BS43:BS46)</f>
        <v>0</v>
      </c>
      <c r="BT47" s="30"/>
      <c r="BU47" s="30">
        <f>SUM(BU43:BU46)</f>
        <v>185350800</v>
      </c>
      <c r="BV47" s="30">
        <f>SUM(BV43:BV46)</f>
        <v>0</v>
      </c>
      <c r="BW47" s="30">
        <f>SUM(BW43:BW46)</f>
        <v>185350800</v>
      </c>
    </row>
    <row r="48" spans="1:75" ht="13.5" thickTop="1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</row>
    <row r="49" spans="1:75" ht="12.75">
      <c r="A49" s="46"/>
      <c r="B49" s="45" t="s">
        <v>104</v>
      </c>
      <c r="C49" s="41"/>
      <c r="D49" s="42"/>
      <c r="E49" s="42"/>
      <c r="F49" s="4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1"/>
      <c r="S49" s="42"/>
      <c r="T49" s="42"/>
      <c r="U49" s="4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2"/>
      <c r="AI49" s="42"/>
      <c r="AJ49" s="4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1"/>
      <c r="AW49" s="42"/>
      <c r="AX49" s="42"/>
      <c r="AY49" s="4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1"/>
      <c r="BL49" s="42"/>
      <c r="BM49" s="42"/>
      <c r="BN49" s="42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801000000</v>
      </c>
      <c r="BO50" s="27">
        <v>0</v>
      </c>
      <c r="BP50" s="27">
        <v>801000000</v>
      </c>
      <c r="BQ50" s="27">
        <v>0</v>
      </c>
      <c r="BR50" s="27">
        <v>0</v>
      </c>
      <c r="BS50" s="27">
        <v>0</v>
      </c>
      <c r="BT50" s="27"/>
      <c r="BU50" s="28">
        <f>+C50+F50+I50+L50+O50+R50+U50+X50+AA50+AD50+AG50+AJ50+AM50+AP50+AS50+AV50+AY50+BB50+BE50+BH50+BK50+BN50+BQ50</f>
        <v>801000000</v>
      </c>
      <c r="BV50" s="28">
        <f>+D50+G50+J50+M50+P50+S50+V50+Y50+AB50+AE50+AH50+AK50+AN50+AQ50+AT50+AW50+AZ50+BC50+BF50+BI50+BL50+BO50+BR50</f>
        <v>0</v>
      </c>
      <c r="BW50" s="28">
        <f>+E50+H50+K50+N50+Q50+T50+W50+Z50+AC50+AF50+AI50+AL50+AO50+AR50+AU50+AX50+BA50+BD50+BG50+BJ50+BM50+BP50+BS50</f>
        <v>801000000</v>
      </c>
    </row>
    <row r="51" spans="1:75" s="31" customFormat="1" ht="15.75" thickBot="1">
      <c r="A51" s="65">
        <v>500</v>
      </c>
      <c r="B51" s="29" t="s">
        <v>106</v>
      </c>
      <c r="C51" s="30">
        <f aca="true" t="shared" si="10" ref="C51:BN51">SUM(C50)</f>
        <v>0</v>
      </c>
      <c r="D51" s="30">
        <f t="shared" si="10"/>
        <v>0</v>
      </c>
      <c r="E51" s="30">
        <f t="shared" si="10"/>
        <v>0</v>
      </c>
      <c r="F51" s="30">
        <f t="shared" si="10"/>
        <v>0</v>
      </c>
      <c r="G51" s="30">
        <f t="shared" si="10"/>
        <v>0</v>
      </c>
      <c r="H51" s="30">
        <f t="shared" si="10"/>
        <v>0</v>
      </c>
      <c r="I51" s="30">
        <f t="shared" si="10"/>
        <v>0</v>
      </c>
      <c r="J51" s="30">
        <f t="shared" si="10"/>
        <v>0</v>
      </c>
      <c r="K51" s="30">
        <f t="shared" si="10"/>
        <v>0</v>
      </c>
      <c r="L51" s="30">
        <f t="shared" si="10"/>
        <v>0</v>
      </c>
      <c r="M51" s="30">
        <f t="shared" si="10"/>
        <v>0</v>
      </c>
      <c r="N51" s="30">
        <f t="shared" si="10"/>
        <v>0</v>
      </c>
      <c r="O51" s="30">
        <f t="shared" si="10"/>
        <v>0</v>
      </c>
      <c r="P51" s="30">
        <f t="shared" si="10"/>
        <v>0</v>
      </c>
      <c r="Q51" s="30">
        <f t="shared" si="10"/>
        <v>0</v>
      </c>
      <c r="R51" s="30">
        <f t="shared" si="10"/>
        <v>0</v>
      </c>
      <c r="S51" s="30">
        <f t="shared" si="10"/>
        <v>0</v>
      </c>
      <c r="T51" s="30">
        <f t="shared" si="10"/>
        <v>0</v>
      </c>
      <c r="U51" s="30">
        <f t="shared" si="10"/>
        <v>0</v>
      </c>
      <c r="V51" s="30">
        <f t="shared" si="10"/>
        <v>0</v>
      </c>
      <c r="W51" s="30">
        <f t="shared" si="10"/>
        <v>0</v>
      </c>
      <c r="X51" s="30">
        <f t="shared" si="10"/>
        <v>0</v>
      </c>
      <c r="Y51" s="30">
        <f t="shared" si="10"/>
        <v>0</v>
      </c>
      <c r="Z51" s="30">
        <f t="shared" si="10"/>
        <v>0</v>
      </c>
      <c r="AA51" s="30">
        <f t="shared" si="10"/>
        <v>0</v>
      </c>
      <c r="AB51" s="30">
        <f t="shared" si="10"/>
        <v>0</v>
      </c>
      <c r="AC51" s="30">
        <f t="shared" si="10"/>
        <v>0</v>
      </c>
      <c r="AD51" s="30">
        <f t="shared" si="10"/>
        <v>0</v>
      </c>
      <c r="AE51" s="30">
        <f t="shared" si="10"/>
        <v>0</v>
      </c>
      <c r="AF51" s="30">
        <f t="shared" si="10"/>
        <v>0</v>
      </c>
      <c r="AG51" s="30">
        <f t="shared" si="10"/>
        <v>0</v>
      </c>
      <c r="AH51" s="30">
        <f t="shared" si="10"/>
        <v>0</v>
      </c>
      <c r="AI51" s="30">
        <f t="shared" si="10"/>
        <v>0</v>
      </c>
      <c r="AJ51" s="30">
        <f t="shared" si="10"/>
        <v>0</v>
      </c>
      <c r="AK51" s="30">
        <f t="shared" si="10"/>
        <v>0</v>
      </c>
      <c r="AL51" s="30">
        <f t="shared" si="10"/>
        <v>0</v>
      </c>
      <c r="AM51" s="30">
        <f t="shared" si="10"/>
        <v>0</v>
      </c>
      <c r="AN51" s="30">
        <f t="shared" si="10"/>
        <v>0</v>
      </c>
      <c r="AO51" s="30">
        <f t="shared" si="10"/>
        <v>0</v>
      </c>
      <c r="AP51" s="30">
        <f t="shared" si="10"/>
        <v>0</v>
      </c>
      <c r="AQ51" s="30">
        <f t="shared" si="10"/>
        <v>0</v>
      </c>
      <c r="AR51" s="30">
        <f t="shared" si="10"/>
        <v>0</v>
      </c>
      <c r="AS51" s="30">
        <f t="shared" si="10"/>
        <v>0</v>
      </c>
      <c r="AT51" s="30">
        <f t="shared" si="10"/>
        <v>0</v>
      </c>
      <c r="AU51" s="30">
        <f t="shared" si="10"/>
        <v>0</v>
      </c>
      <c r="AV51" s="30">
        <f t="shared" si="10"/>
        <v>0</v>
      </c>
      <c r="AW51" s="30">
        <f t="shared" si="10"/>
        <v>0</v>
      </c>
      <c r="AX51" s="30">
        <f t="shared" si="10"/>
        <v>0</v>
      </c>
      <c r="AY51" s="30">
        <f t="shared" si="10"/>
        <v>0</v>
      </c>
      <c r="AZ51" s="30">
        <f t="shared" si="10"/>
        <v>0</v>
      </c>
      <c r="BA51" s="30">
        <f t="shared" si="10"/>
        <v>0</v>
      </c>
      <c r="BB51" s="30">
        <f t="shared" si="10"/>
        <v>0</v>
      </c>
      <c r="BC51" s="30">
        <f t="shared" si="10"/>
        <v>0</v>
      </c>
      <c r="BD51" s="30">
        <f t="shared" si="10"/>
        <v>0</v>
      </c>
      <c r="BE51" s="30">
        <f t="shared" si="10"/>
        <v>0</v>
      </c>
      <c r="BF51" s="30">
        <f t="shared" si="10"/>
        <v>0</v>
      </c>
      <c r="BG51" s="30">
        <f t="shared" si="10"/>
        <v>0</v>
      </c>
      <c r="BH51" s="30">
        <f t="shared" si="10"/>
        <v>0</v>
      </c>
      <c r="BI51" s="30">
        <f t="shared" si="10"/>
        <v>0</v>
      </c>
      <c r="BJ51" s="30">
        <f t="shared" si="10"/>
        <v>0</v>
      </c>
      <c r="BK51" s="30">
        <f t="shared" si="10"/>
        <v>0</v>
      </c>
      <c r="BL51" s="30">
        <f t="shared" si="10"/>
        <v>0</v>
      </c>
      <c r="BM51" s="30">
        <f t="shared" si="10"/>
        <v>0</v>
      </c>
      <c r="BN51" s="30">
        <f t="shared" si="10"/>
        <v>801000000</v>
      </c>
      <c r="BO51" s="30">
        <f>SUM(BO50)</f>
        <v>0</v>
      </c>
      <c r="BP51" s="30">
        <f>SUM(BP50)</f>
        <v>801000000</v>
      </c>
      <c r="BQ51" s="30">
        <f>SUM(BQ50)</f>
        <v>0</v>
      </c>
      <c r="BR51" s="30">
        <f>SUM(BR50)</f>
        <v>0</v>
      </c>
      <c r="BS51" s="30">
        <f>SUM(BS50)</f>
        <v>0</v>
      </c>
      <c r="BT51" s="30"/>
      <c r="BU51" s="30">
        <f>SUM(BU50)</f>
        <v>801000000</v>
      </c>
      <c r="BV51" s="30">
        <f>SUM(BV50)</f>
        <v>0</v>
      </c>
      <c r="BW51" s="30">
        <f>SUM(BW50)</f>
        <v>801000000</v>
      </c>
    </row>
    <row r="52" spans="1:75" ht="13.5" thickTop="1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ht="12.75">
      <c r="A53" s="46"/>
      <c r="B53" s="45" t="s">
        <v>107</v>
      </c>
      <c r="C53" s="41"/>
      <c r="D53" s="42"/>
      <c r="E53" s="42"/>
      <c r="F53" s="4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1"/>
      <c r="S53" s="42"/>
      <c r="T53" s="42"/>
      <c r="U53" s="4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2"/>
      <c r="AI53" s="42"/>
      <c r="AJ53" s="4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1"/>
      <c r="AW53" s="42"/>
      <c r="AX53" s="42"/>
      <c r="AY53" s="4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1"/>
      <c r="BL53" s="42"/>
      <c r="BM53" s="42"/>
      <c r="BN53" s="42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337347100</v>
      </c>
      <c r="BR54" s="27">
        <v>0</v>
      </c>
      <c r="BS54" s="27">
        <v>379533957</v>
      </c>
      <c r="BT54" s="27"/>
      <c r="BU54" s="28">
        <f aca="true" t="shared" si="11" ref="BU54:BW55">+C54+F54+I54+L54+O54+R54+U54+X54+AA54+AD54+AG54+AJ54+AM54+AP54+AS54+AV54+AY54+BB54+BE54+BH54+BK54+BN54+BQ54</f>
        <v>337347100</v>
      </c>
      <c r="BV54" s="28">
        <f t="shared" si="11"/>
        <v>0</v>
      </c>
      <c r="BW54" s="28">
        <f t="shared" si="11"/>
        <v>379533957</v>
      </c>
    </row>
    <row r="55" spans="1:75" ht="15">
      <c r="A55" s="24">
        <f>A54+1</f>
        <v>702</v>
      </c>
      <c r="B55" s="26" t="s">
        <v>109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40110660</v>
      </c>
      <c r="BR55" s="27">
        <v>0</v>
      </c>
      <c r="BS55" s="27">
        <v>99484921.04</v>
      </c>
      <c r="BT55" s="27"/>
      <c r="BU55" s="28">
        <f t="shared" si="11"/>
        <v>40110660</v>
      </c>
      <c r="BV55" s="28">
        <f t="shared" si="11"/>
        <v>0</v>
      </c>
      <c r="BW55" s="28">
        <f t="shared" si="11"/>
        <v>99484921.04</v>
      </c>
    </row>
    <row r="56" spans="1:75" s="31" customFormat="1" ht="15.75" thickBot="1">
      <c r="A56" s="65">
        <v>700</v>
      </c>
      <c r="B56" s="29" t="s">
        <v>110</v>
      </c>
      <c r="C56" s="30">
        <f aca="true" t="shared" si="12" ref="C56:BN56">SUM(C54:C55)</f>
        <v>0</v>
      </c>
      <c r="D56" s="30">
        <f t="shared" si="12"/>
        <v>0</v>
      </c>
      <c r="E56" s="30">
        <f t="shared" si="12"/>
        <v>0</v>
      </c>
      <c r="F56" s="30">
        <f t="shared" si="12"/>
        <v>0</v>
      </c>
      <c r="G56" s="30">
        <f t="shared" si="12"/>
        <v>0</v>
      </c>
      <c r="H56" s="30">
        <f t="shared" si="12"/>
        <v>0</v>
      </c>
      <c r="I56" s="30">
        <f t="shared" si="12"/>
        <v>0</v>
      </c>
      <c r="J56" s="30">
        <f t="shared" si="12"/>
        <v>0</v>
      </c>
      <c r="K56" s="30">
        <f t="shared" si="12"/>
        <v>0</v>
      </c>
      <c r="L56" s="30">
        <f t="shared" si="12"/>
        <v>0</v>
      </c>
      <c r="M56" s="30">
        <f t="shared" si="12"/>
        <v>0</v>
      </c>
      <c r="N56" s="30">
        <f t="shared" si="12"/>
        <v>0</v>
      </c>
      <c r="O56" s="30">
        <f t="shared" si="12"/>
        <v>0</v>
      </c>
      <c r="P56" s="30">
        <f t="shared" si="12"/>
        <v>0</v>
      </c>
      <c r="Q56" s="30">
        <f t="shared" si="12"/>
        <v>0</v>
      </c>
      <c r="R56" s="30">
        <f t="shared" si="12"/>
        <v>0</v>
      </c>
      <c r="S56" s="30">
        <f t="shared" si="12"/>
        <v>0</v>
      </c>
      <c r="T56" s="30">
        <f t="shared" si="12"/>
        <v>0</v>
      </c>
      <c r="U56" s="30">
        <f t="shared" si="12"/>
        <v>0</v>
      </c>
      <c r="V56" s="30">
        <f t="shared" si="12"/>
        <v>0</v>
      </c>
      <c r="W56" s="30">
        <f t="shared" si="12"/>
        <v>0</v>
      </c>
      <c r="X56" s="30">
        <f t="shared" si="12"/>
        <v>0</v>
      </c>
      <c r="Y56" s="30">
        <f t="shared" si="12"/>
        <v>0</v>
      </c>
      <c r="Z56" s="30">
        <f t="shared" si="12"/>
        <v>0</v>
      </c>
      <c r="AA56" s="30">
        <f t="shared" si="12"/>
        <v>0</v>
      </c>
      <c r="AB56" s="30">
        <f t="shared" si="12"/>
        <v>0</v>
      </c>
      <c r="AC56" s="30">
        <f t="shared" si="12"/>
        <v>0</v>
      </c>
      <c r="AD56" s="30">
        <f t="shared" si="12"/>
        <v>0</v>
      </c>
      <c r="AE56" s="30">
        <f t="shared" si="12"/>
        <v>0</v>
      </c>
      <c r="AF56" s="30">
        <f t="shared" si="12"/>
        <v>0</v>
      </c>
      <c r="AG56" s="30">
        <f t="shared" si="12"/>
        <v>0</v>
      </c>
      <c r="AH56" s="30">
        <f t="shared" si="12"/>
        <v>0</v>
      </c>
      <c r="AI56" s="30">
        <f t="shared" si="12"/>
        <v>0</v>
      </c>
      <c r="AJ56" s="30">
        <f t="shared" si="12"/>
        <v>0</v>
      </c>
      <c r="AK56" s="30">
        <f t="shared" si="12"/>
        <v>0</v>
      </c>
      <c r="AL56" s="30">
        <f t="shared" si="12"/>
        <v>0</v>
      </c>
      <c r="AM56" s="30">
        <f t="shared" si="12"/>
        <v>0</v>
      </c>
      <c r="AN56" s="30">
        <f t="shared" si="12"/>
        <v>0</v>
      </c>
      <c r="AO56" s="30">
        <f t="shared" si="12"/>
        <v>0</v>
      </c>
      <c r="AP56" s="30">
        <f t="shared" si="12"/>
        <v>0</v>
      </c>
      <c r="AQ56" s="30">
        <f t="shared" si="12"/>
        <v>0</v>
      </c>
      <c r="AR56" s="30">
        <f t="shared" si="12"/>
        <v>0</v>
      </c>
      <c r="AS56" s="30">
        <f t="shared" si="12"/>
        <v>0</v>
      </c>
      <c r="AT56" s="30">
        <f t="shared" si="12"/>
        <v>0</v>
      </c>
      <c r="AU56" s="30">
        <f t="shared" si="12"/>
        <v>0</v>
      </c>
      <c r="AV56" s="30">
        <f t="shared" si="12"/>
        <v>0</v>
      </c>
      <c r="AW56" s="30">
        <f t="shared" si="12"/>
        <v>0</v>
      </c>
      <c r="AX56" s="30">
        <f t="shared" si="12"/>
        <v>0</v>
      </c>
      <c r="AY56" s="30">
        <f t="shared" si="12"/>
        <v>0</v>
      </c>
      <c r="AZ56" s="30">
        <f t="shared" si="12"/>
        <v>0</v>
      </c>
      <c r="BA56" s="30">
        <f t="shared" si="12"/>
        <v>0</v>
      </c>
      <c r="BB56" s="30">
        <f t="shared" si="12"/>
        <v>0</v>
      </c>
      <c r="BC56" s="30">
        <f t="shared" si="12"/>
        <v>0</v>
      </c>
      <c r="BD56" s="30">
        <f t="shared" si="12"/>
        <v>0</v>
      </c>
      <c r="BE56" s="30">
        <f t="shared" si="12"/>
        <v>0</v>
      </c>
      <c r="BF56" s="30">
        <f t="shared" si="12"/>
        <v>0</v>
      </c>
      <c r="BG56" s="30">
        <f t="shared" si="12"/>
        <v>0</v>
      </c>
      <c r="BH56" s="30">
        <f t="shared" si="12"/>
        <v>0</v>
      </c>
      <c r="BI56" s="30">
        <f t="shared" si="12"/>
        <v>0</v>
      </c>
      <c r="BJ56" s="30">
        <f t="shared" si="12"/>
        <v>0</v>
      </c>
      <c r="BK56" s="30">
        <f t="shared" si="12"/>
        <v>0</v>
      </c>
      <c r="BL56" s="30">
        <f t="shared" si="12"/>
        <v>0</v>
      </c>
      <c r="BM56" s="30">
        <f t="shared" si="12"/>
        <v>0</v>
      </c>
      <c r="BN56" s="30">
        <f t="shared" si="12"/>
        <v>0</v>
      </c>
      <c r="BO56" s="30">
        <f>SUM(BO54:BO55)</f>
        <v>0</v>
      </c>
      <c r="BP56" s="30">
        <f>SUM(BP54:BP55)</f>
        <v>0</v>
      </c>
      <c r="BQ56" s="30">
        <f>SUM(BQ54:BQ55)</f>
        <v>377457760</v>
      </c>
      <c r="BR56" s="30">
        <f>SUM(BR54:BR55)</f>
        <v>0</v>
      </c>
      <c r="BS56" s="30">
        <f>SUM(BS54:BS55)</f>
        <v>479018878.04</v>
      </c>
      <c r="BT56" s="30"/>
      <c r="BU56" s="30">
        <f>SUM(BU54:BU55)</f>
        <v>377457760</v>
      </c>
      <c r="BV56" s="30">
        <f>SUM(BV54:BV55)</f>
        <v>0</v>
      </c>
      <c r="BW56" s="30">
        <f>SUM(BW54:BW55)</f>
        <v>479018878.04</v>
      </c>
    </row>
    <row r="57" spans="1:75" ht="16.5" thickBot="1" thickTop="1">
      <c r="A57" s="34"/>
      <c r="B57" s="35" t="s">
        <v>111</v>
      </c>
      <c r="C57" s="36">
        <f aca="true" t="shared" si="13" ref="C57:BN57">+C25+C33+C40+C47+C51+C56</f>
        <v>1430478443.19</v>
      </c>
      <c r="D57" s="36">
        <f t="shared" si="13"/>
        <v>275178176.33000004</v>
      </c>
      <c r="E57" s="36">
        <f t="shared" si="13"/>
        <v>1235687002.81</v>
      </c>
      <c r="F57" s="36">
        <f t="shared" si="13"/>
        <v>7155339.35</v>
      </c>
      <c r="G57" s="36">
        <f t="shared" si="13"/>
        <v>0</v>
      </c>
      <c r="H57" s="36">
        <f t="shared" si="13"/>
        <v>9106319.07</v>
      </c>
      <c r="I57" s="36">
        <f t="shared" si="13"/>
        <v>163085736.74</v>
      </c>
      <c r="J57" s="36">
        <f t="shared" si="13"/>
        <v>75765.39</v>
      </c>
      <c r="K57" s="36">
        <f t="shared" si="13"/>
        <v>212068785.26000002</v>
      </c>
      <c r="L57" s="36">
        <f t="shared" si="13"/>
        <v>715084900.5799999</v>
      </c>
      <c r="M57" s="36">
        <f t="shared" si="13"/>
        <v>120160534.71</v>
      </c>
      <c r="N57" s="36">
        <f t="shared" si="13"/>
        <v>718428252.0400001</v>
      </c>
      <c r="O57" s="36">
        <f t="shared" si="13"/>
        <v>289718912.71999997</v>
      </c>
      <c r="P57" s="36">
        <f t="shared" si="13"/>
        <v>74916737.89</v>
      </c>
      <c r="Q57" s="36">
        <f t="shared" si="13"/>
        <v>253158486.44</v>
      </c>
      <c r="R57" s="36">
        <f t="shared" si="13"/>
        <v>145274820.24</v>
      </c>
      <c r="S57" s="36">
        <f t="shared" si="13"/>
        <v>64760712.87</v>
      </c>
      <c r="T57" s="36">
        <f t="shared" si="13"/>
        <v>174428320.46</v>
      </c>
      <c r="U57" s="36">
        <f t="shared" si="13"/>
        <v>2367810</v>
      </c>
      <c r="V57" s="36">
        <f t="shared" si="13"/>
        <v>0</v>
      </c>
      <c r="W57" s="36">
        <f t="shared" si="13"/>
        <v>3451072.78</v>
      </c>
      <c r="X57" s="36">
        <f t="shared" si="13"/>
        <v>734016889.8</v>
      </c>
      <c r="Y57" s="36">
        <f t="shared" si="13"/>
        <v>219238904.25</v>
      </c>
      <c r="Z57" s="36">
        <f t="shared" si="13"/>
        <v>571951818.45</v>
      </c>
      <c r="AA57" s="36">
        <f t="shared" si="13"/>
        <v>603881706.8</v>
      </c>
      <c r="AB57" s="36">
        <f t="shared" si="13"/>
        <v>80652412.04</v>
      </c>
      <c r="AC57" s="36">
        <f t="shared" si="13"/>
        <v>611837261.1600001</v>
      </c>
      <c r="AD57" s="36">
        <f t="shared" si="13"/>
        <v>3840394826.4399996</v>
      </c>
      <c r="AE57" s="36">
        <f t="shared" si="13"/>
        <v>1086463607.05</v>
      </c>
      <c r="AF57" s="36">
        <f t="shared" si="13"/>
        <v>2928500163.26</v>
      </c>
      <c r="AG57" s="36">
        <f t="shared" si="13"/>
        <v>7773372.09</v>
      </c>
      <c r="AH57" s="36">
        <f t="shared" si="13"/>
        <v>0</v>
      </c>
      <c r="AI57" s="36">
        <f t="shared" si="13"/>
        <v>8829096.55</v>
      </c>
      <c r="AJ57" s="36">
        <f t="shared" si="13"/>
        <v>700617487.41</v>
      </c>
      <c r="AK57" s="36">
        <f t="shared" si="13"/>
        <v>89165296.56</v>
      </c>
      <c r="AL57" s="36">
        <f t="shared" si="13"/>
        <v>771098228.9300001</v>
      </c>
      <c r="AM57" s="36">
        <f t="shared" si="13"/>
        <v>2471266.2199999997</v>
      </c>
      <c r="AN57" s="36">
        <f t="shared" si="13"/>
        <v>0</v>
      </c>
      <c r="AO57" s="36">
        <f t="shared" si="13"/>
        <v>3008225.53</v>
      </c>
      <c r="AP57" s="36">
        <f t="shared" si="13"/>
        <v>55143472.84</v>
      </c>
      <c r="AQ57" s="36">
        <f t="shared" si="13"/>
        <v>1361106.1400000001</v>
      </c>
      <c r="AR57" s="36">
        <f t="shared" si="13"/>
        <v>109441793.7</v>
      </c>
      <c r="AS57" s="36">
        <f t="shared" si="13"/>
        <v>22615509.04</v>
      </c>
      <c r="AT57" s="36">
        <f t="shared" si="13"/>
        <v>0</v>
      </c>
      <c r="AU57" s="36">
        <f t="shared" si="13"/>
        <v>27003418.83</v>
      </c>
      <c r="AV57" s="36">
        <f t="shared" si="13"/>
        <v>870857.38</v>
      </c>
      <c r="AW57" s="36">
        <f t="shared" si="13"/>
        <v>0</v>
      </c>
      <c r="AX57" s="36">
        <f t="shared" si="13"/>
        <v>1101054.57</v>
      </c>
      <c r="AY57" s="36">
        <f t="shared" si="13"/>
        <v>2089865.87</v>
      </c>
      <c r="AZ57" s="36">
        <f t="shared" si="13"/>
        <v>825000</v>
      </c>
      <c r="BA57" s="36">
        <f t="shared" si="13"/>
        <v>1264865.87</v>
      </c>
      <c r="BB57" s="36">
        <f t="shared" si="13"/>
        <v>0</v>
      </c>
      <c r="BC57" s="36">
        <f t="shared" si="13"/>
        <v>0</v>
      </c>
      <c r="BD57" s="36">
        <f t="shared" si="13"/>
        <v>0</v>
      </c>
      <c r="BE57" s="36">
        <f t="shared" si="13"/>
        <v>11975270.48</v>
      </c>
      <c r="BF57" s="36">
        <f t="shared" si="13"/>
        <v>0</v>
      </c>
      <c r="BG57" s="36">
        <f t="shared" si="13"/>
        <v>12297941.24</v>
      </c>
      <c r="BH57" s="36">
        <f t="shared" si="13"/>
        <v>353011230</v>
      </c>
      <c r="BI57" s="36">
        <f t="shared" si="13"/>
        <v>0</v>
      </c>
      <c r="BJ57" s="36">
        <f t="shared" si="13"/>
        <v>18000000</v>
      </c>
      <c r="BK57" s="36">
        <f t="shared" si="13"/>
        <v>0</v>
      </c>
      <c r="BL57" s="36">
        <f t="shared" si="13"/>
        <v>0</v>
      </c>
      <c r="BM57" s="36">
        <f t="shared" si="13"/>
        <v>0</v>
      </c>
      <c r="BN57" s="36">
        <f t="shared" si="13"/>
        <v>801000000</v>
      </c>
      <c r="BO57" s="36">
        <f>+BO25+BO33+BO40+BO47+BO51+BO56</f>
        <v>0</v>
      </c>
      <c r="BP57" s="36">
        <f>+BP25+BP33+BP40+BP47+BP51+BP56</f>
        <v>801000000</v>
      </c>
      <c r="BQ57" s="36">
        <f>+BQ25+BQ33+BQ40+BQ47+BQ51+BQ56</f>
        <v>377457760</v>
      </c>
      <c r="BR57" s="36">
        <f>+BR25+BR33+BR40+BR47+BR51+BR56</f>
        <v>0</v>
      </c>
      <c r="BS57" s="36">
        <f>+BS25+BS33+BS40+BS47+BS51+BS56</f>
        <v>479018878.04</v>
      </c>
      <c r="BT57" s="36"/>
      <c r="BU57" s="36">
        <f>+BU12+BU25+BU33+BU40+BU47+BU51+BU56</f>
        <v>10266485477.189999</v>
      </c>
      <c r="BV57" s="36">
        <f>+BV25+BV33+BV40+BV47+BV51+BV56</f>
        <v>2012798253.23</v>
      </c>
      <c r="BW57" s="36">
        <f>+BW25+BW33+BW40+BW47+BW51+BW56</f>
        <v>8950680984.99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AM8:AO8"/>
    <mergeCell ref="C3:F3"/>
    <mergeCell ref="I8:K8"/>
    <mergeCell ref="O8:Q8"/>
    <mergeCell ref="AG7:AI7"/>
    <mergeCell ref="R7:T7"/>
    <mergeCell ref="X8:Z8"/>
    <mergeCell ref="L7:N7"/>
    <mergeCell ref="O7:Q7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V9:AW9"/>
    <mergeCell ref="BH7:BJ7"/>
    <mergeCell ref="BB8:BD8"/>
    <mergeCell ref="BE8:BG8"/>
    <mergeCell ref="BH8:BJ8"/>
    <mergeCell ref="AY8:BA8"/>
    <mergeCell ref="A1:B1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6.28125" style="0" customWidth="1"/>
    <col min="5" max="5" width="13.7109375" style="0" customWidth="1"/>
    <col min="6" max="6" width="18.7109375" style="0" customWidth="1"/>
    <col min="7" max="7" width="16.00390625" style="0" customWidth="1"/>
    <col min="8" max="8" width="13.7109375" style="0" customWidth="1"/>
    <col min="9" max="9" width="17.8515625" style="0" customWidth="1"/>
    <col min="10" max="10" width="14.140625" style="0" customWidth="1"/>
    <col min="11" max="11" width="13.7109375" style="0" customWidth="1"/>
    <col min="12" max="12" width="18.7109375" style="0" customWidth="1"/>
    <col min="13" max="13" width="15.8515625" style="0" customWidth="1"/>
    <col min="14" max="14" width="13.7109375" style="0" customWidth="1"/>
    <col min="15" max="15" width="18.7109375" style="0" customWidth="1"/>
    <col min="16" max="16" width="13.8515625" style="0" customWidth="1"/>
    <col min="17" max="17" width="13.7109375" style="0" customWidth="1"/>
    <col min="18" max="18" width="18.7109375" style="0" customWidth="1"/>
    <col min="19" max="19" width="14.28125" style="0" customWidth="1"/>
    <col min="20" max="20" width="13.7109375" style="0" customWidth="1"/>
    <col min="21" max="21" width="18.7109375" style="0" customWidth="1"/>
    <col min="22" max="22" width="14.28125" style="0" customWidth="1"/>
    <col min="23" max="23" width="13.7109375" style="0" customWidth="1"/>
    <col min="24" max="24" width="18.7109375" style="0" customWidth="1"/>
    <col min="25" max="25" width="16.140625" style="0" customWidth="1"/>
    <col min="26" max="26" width="13.7109375" style="0" customWidth="1"/>
    <col min="27" max="27" width="18.7109375" style="0" customWidth="1"/>
    <col min="28" max="28" width="16.28125" style="0" customWidth="1"/>
    <col min="29" max="29" width="13.7109375" style="0" customWidth="1"/>
    <col min="30" max="30" width="18.7109375" style="0" customWidth="1"/>
    <col min="31" max="31" width="16.57421875" style="0" customWidth="1"/>
    <col min="32" max="32" width="13.7109375" style="0" customWidth="1"/>
    <col min="33" max="33" width="18.7109375" style="0" customWidth="1"/>
    <col min="34" max="34" width="16.57421875" style="0" customWidth="1"/>
    <col min="35" max="35" width="13.7109375" style="0" customWidth="1"/>
    <col min="36" max="36" width="18.7109375" style="0" customWidth="1"/>
    <col min="37" max="37" width="15.00390625" style="0" customWidth="1"/>
    <col min="38" max="38" width="12.421875" style="0" customWidth="1"/>
    <col min="39" max="39" width="18.7109375" style="0" customWidth="1"/>
    <col min="40" max="40" width="15.28125" style="0" customWidth="1"/>
    <col min="41" max="41" width="13.7109375" style="0" customWidth="1"/>
    <col min="42" max="42" width="18.7109375" style="0" customWidth="1"/>
    <col min="43" max="43" width="16.00390625" style="0" customWidth="1"/>
    <col min="44" max="44" width="15.28125" style="0" customWidth="1"/>
    <col min="45" max="45" width="18.7109375" style="0" customWidth="1"/>
    <col min="46" max="46" width="15.00390625" style="0" customWidth="1"/>
    <col min="47" max="47" width="13.7109375" style="0" customWidth="1"/>
    <col min="48" max="48" width="18.7109375" style="0" customWidth="1"/>
    <col min="49" max="49" width="16.57421875" style="0" customWidth="1"/>
    <col min="50" max="50" width="13.7109375" style="0" customWidth="1"/>
    <col min="51" max="51" width="18.7109375" style="0" customWidth="1"/>
    <col min="52" max="52" width="16.421875" style="0" customWidth="1"/>
    <col min="53" max="53" width="13.7109375" style="0" customWidth="1"/>
    <col min="54" max="54" width="16.8515625" style="0" customWidth="1"/>
    <col min="55" max="55" width="15.57421875" style="0" customWidth="1"/>
    <col min="56" max="56" width="13.7109375" style="0" customWidth="1"/>
    <col min="57" max="57" width="18.7109375" style="0" customWidth="1"/>
    <col min="58" max="58" width="15.28125" style="0" customWidth="1"/>
    <col min="59" max="59" width="13.7109375" style="0" customWidth="1"/>
    <col min="60" max="60" width="18.7109375" style="0" customWidth="1"/>
    <col min="61" max="61" width="16.140625" style="0" customWidth="1"/>
    <col min="62" max="62" width="13.7109375" style="0" customWidth="1"/>
    <col min="63" max="64" width="18.7109375" style="0" customWidth="1"/>
    <col min="65" max="65" width="15.28125" style="0" customWidth="1"/>
    <col min="66" max="67" width="18.7109375" style="0" customWidth="1"/>
    <col min="68" max="68" width="13.28125" style="0" customWidth="1"/>
    <col min="69" max="70" width="18.7109375" style="0" customWidth="1"/>
    <col min="71" max="71" width="13.421875" style="0" customWidth="1"/>
    <col min="72" max="72" width="16.140625" style="0" customWidth="1"/>
    <col min="73" max="74" width="18.7109375" style="0" customWidth="1"/>
    <col min="75" max="75" width="14.8515625" style="0" customWidth="1"/>
  </cols>
  <sheetData>
    <row r="1" spans="1:10" ht="36.75" customHeight="1">
      <c r="A1" s="83" t="s">
        <v>138</v>
      </c>
      <c r="B1" s="83"/>
      <c r="C1" s="71"/>
      <c r="D1" s="71"/>
      <c r="E1" s="71"/>
      <c r="F1" s="71"/>
      <c r="G1" s="71"/>
      <c r="H1" s="71"/>
      <c r="I1" s="71"/>
      <c r="J1" s="71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7"/>
      <c r="C5" s="37" t="s">
        <v>131</v>
      </c>
      <c r="D5" s="3">
        <v>2023</v>
      </c>
      <c r="G5" s="3"/>
    </row>
    <row r="6" spans="2:7" ht="18.75">
      <c r="B6" s="3"/>
      <c r="G6" s="3"/>
    </row>
    <row r="7" spans="1:75" ht="12.75" customHeight="1">
      <c r="A7" s="76"/>
      <c r="B7" s="111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104" t="s">
        <v>129</v>
      </c>
      <c r="BU7" s="106" t="s">
        <v>130</v>
      </c>
      <c r="BV7" s="99"/>
      <c r="BW7" s="107"/>
    </row>
    <row r="8" spans="1:75" s="21" customFormat="1" ht="58.5" customHeight="1">
      <c r="A8" s="77"/>
      <c r="B8" s="112"/>
      <c r="C8" s="99" t="s">
        <v>67</v>
      </c>
      <c r="D8" s="99"/>
      <c r="E8" s="97"/>
      <c r="F8" s="100" t="s">
        <v>68</v>
      </c>
      <c r="G8" s="97"/>
      <c r="H8" s="98"/>
      <c r="I8" s="91" t="s">
        <v>69</v>
      </c>
      <c r="J8" s="92"/>
      <c r="K8" s="93"/>
      <c r="L8" s="94" t="s">
        <v>70</v>
      </c>
      <c r="M8" s="95"/>
      <c r="N8" s="93"/>
      <c r="O8" s="94" t="s">
        <v>71</v>
      </c>
      <c r="P8" s="95"/>
      <c r="Q8" s="93"/>
      <c r="R8" s="99" t="s">
        <v>133</v>
      </c>
      <c r="S8" s="99"/>
      <c r="T8" s="97"/>
      <c r="U8" s="100" t="s">
        <v>112</v>
      </c>
      <c r="V8" s="97"/>
      <c r="W8" s="98"/>
      <c r="X8" s="91" t="s">
        <v>113</v>
      </c>
      <c r="Y8" s="92"/>
      <c r="Z8" s="93"/>
      <c r="AA8" s="94" t="s">
        <v>114</v>
      </c>
      <c r="AB8" s="95"/>
      <c r="AC8" s="93"/>
      <c r="AD8" s="94" t="s">
        <v>115</v>
      </c>
      <c r="AE8" s="95"/>
      <c r="AF8" s="93"/>
      <c r="AG8" s="99" t="s">
        <v>116</v>
      </c>
      <c r="AH8" s="99"/>
      <c r="AI8" s="97"/>
      <c r="AJ8" s="100" t="s">
        <v>117</v>
      </c>
      <c r="AK8" s="97"/>
      <c r="AL8" s="98"/>
      <c r="AM8" s="91" t="s">
        <v>118</v>
      </c>
      <c r="AN8" s="92"/>
      <c r="AO8" s="93"/>
      <c r="AP8" s="94" t="s">
        <v>119</v>
      </c>
      <c r="AQ8" s="95"/>
      <c r="AR8" s="93"/>
      <c r="AS8" s="94" t="s">
        <v>120</v>
      </c>
      <c r="AT8" s="95"/>
      <c r="AU8" s="93"/>
      <c r="AV8" s="99" t="s">
        <v>121</v>
      </c>
      <c r="AW8" s="99"/>
      <c r="AX8" s="97"/>
      <c r="AY8" s="100" t="s">
        <v>122</v>
      </c>
      <c r="AZ8" s="97"/>
      <c r="BA8" s="98"/>
      <c r="BB8" s="91" t="s">
        <v>123</v>
      </c>
      <c r="BC8" s="92"/>
      <c r="BD8" s="93"/>
      <c r="BE8" s="94" t="s">
        <v>124</v>
      </c>
      <c r="BF8" s="95"/>
      <c r="BG8" s="93"/>
      <c r="BH8" s="94" t="s">
        <v>125</v>
      </c>
      <c r="BI8" s="95"/>
      <c r="BJ8" s="93"/>
      <c r="BK8" s="99" t="s">
        <v>126</v>
      </c>
      <c r="BL8" s="99"/>
      <c r="BM8" s="97"/>
      <c r="BN8" s="100" t="s">
        <v>127</v>
      </c>
      <c r="BO8" s="97"/>
      <c r="BP8" s="98"/>
      <c r="BQ8" s="91" t="s">
        <v>128</v>
      </c>
      <c r="BR8" s="92"/>
      <c r="BS8" s="95"/>
      <c r="BT8" s="105"/>
      <c r="BU8" s="108"/>
      <c r="BV8" s="113"/>
      <c r="BW8" s="110"/>
    </row>
    <row r="9" spans="1:75" s="21" customFormat="1" ht="11.25" customHeight="1">
      <c r="A9" s="77"/>
      <c r="C9" s="85" t="s">
        <v>4</v>
      </c>
      <c r="D9" s="86"/>
      <c r="E9" s="55" t="s">
        <v>5</v>
      </c>
      <c r="F9" s="85" t="s">
        <v>4</v>
      </c>
      <c r="G9" s="86"/>
      <c r="H9" s="62" t="s">
        <v>5</v>
      </c>
      <c r="I9" s="85" t="s">
        <v>4</v>
      </c>
      <c r="J9" s="86"/>
      <c r="K9" s="22" t="s">
        <v>5</v>
      </c>
      <c r="L9" s="85" t="s">
        <v>4</v>
      </c>
      <c r="M9" s="86"/>
      <c r="N9" s="22" t="s">
        <v>5</v>
      </c>
      <c r="O9" s="85" t="s">
        <v>4</v>
      </c>
      <c r="P9" s="86"/>
      <c r="Q9" s="22" t="s">
        <v>5</v>
      </c>
      <c r="R9" s="90" t="s">
        <v>4</v>
      </c>
      <c r="S9" s="86"/>
      <c r="T9" s="55" t="s">
        <v>5</v>
      </c>
      <c r="U9" s="85" t="s">
        <v>4</v>
      </c>
      <c r="V9" s="86"/>
      <c r="W9" s="62" t="s">
        <v>5</v>
      </c>
      <c r="X9" s="85" t="s">
        <v>4</v>
      </c>
      <c r="Y9" s="86"/>
      <c r="Z9" s="22" t="s">
        <v>5</v>
      </c>
      <c r="AA9" s="85" t="s">
        <v>4</v>
      </c>
      <c r="AB9" s="86"/>
      <c r="AC9" s="22" t="s">
        <v>5</v>
      </c>
      <c r="AD9" s="85" t="s">
        <v>4</v>
      </c>
      <c r="AE9" s="86"/>
      <c r="AF9" s="22" t="s">
        <v>5</v>
      </c>
      <c r="AG9" s="90" t="s">
        <v>4</v>
      </c>
      <c r="AH9" s="86"/>
      <c r="AI9" s="55" t="s">
        <v>5</v>
      </c>
      <c r="AJ9" s="85" t="s">
        <v>4</v>
      </c>
      <c r="AK9" s="86"/>
      <c r="AL9" s="62" t="s">
        <v>5</v>
      </c>
      <c r="AM9" s="85" t="s">
        <v>4</v>
      </c>
      <c r="AN9" s="86"/>
      <c r="AO9" s="22" t="s">
        <v>5</v>
      </c>
      <c r="AP9" s="85" t="s">
        <v>4</v>
      </c>
      <c r="AQ9" s="86"/>
      <c r="AR9" s="22" t="s">
        <v>5</v>
      </c>
      <c r="AS9" s="85" t="s">
        <v>4</v>
      </c>
      <c r="AT9" s="86"/>
      <c r="AU9" s="22" t="s">
        <v>5</v>
      </c>
      <c r="AV9" s="90" t="s">
        <v>4</v>
      </c>
      <c r="AW9" s="86"/>
      <c r="AX9" s="55" t="s">
        <v>5</v>
      </c>
      <c r="AY9" s="85" t="s">
        <v>4</v>
      </c>
      <c r="AZ9" s="86"/>
      <c r="BA9" s="62" t="s">
        <v>5</v>
      </c>
      <c r="BB9" s="85" t="s">
        <v>4</v>
      </c>
      <c r="BC9" s="86"/>
      <c r="BD9" s="22" t="s">
        <v>5</v>
      </c>
      <c r="BE9" s="85" t="s">
        <v>4</v>
      </c>
      <c r="BF9" s="86"/>
      <c r="BG9" s="22" t="s">
        <v>5</v>
      </c>
      <c r="BH9" s="85" t="s">
        <v>4</v>
      </c>
      <c r="BI9" s="86"/>
      <c r="BJ9" s="22" t="s">
        <v>5</v>
      </c>
      <c r="BK9" s="90" t="s">
        <v>4</v>
      </c>
      <c r="BL9" s="86"/>
      <c r="BM9" s="55" t="s">
        <v>5</v>
      </c>
      <c r="BN9" s="85" t="s">
        <v>4</v>
      </c>
      <c r="BO9" s="86"/>
      <c r="BP9" s="62" t="s">
        <v>5</v>
      </c>
      <c r="BQ9" s="85" t="s">
        <v>4</v>
      </c>
      <c r="BR9" s="86"/>
      <c r="BS9" s="22" t="s">
        <v>5</v>
      </c>
      <c r="BT9" s="69" t="s">
        <v>4</v>
      </c>
      <c r="BU9" s="85" t="s">
        <v>4</v>
      </c>
      <c r="BV9" s="86"/>
      <c r="BW9" s="22" t="s">
        <v>5</v>
      </c>
    </row>
    <row r="10" spans="1:75" s="21" customFormat="1" ht="39" customHeight="1">
      <c r="A10" s="78"/>
      <c r="C10" s="56"/>
      <c r="D10" s="60" t="s">
        <v>72</v>
      </c>
      <c r="E10" s="58"/>
      <c r="F10" s="59"/>
      <c r="G10" s="60" t="s">
        <v>72</v>
      </c>
      <c r="H10" s="61"/>
      <c r="I10" s="59"/>
      <c r="J10" s="63" t="s">
        <v>72</v>
      </c>
      <c r="K10" s="58"/>
      <c r="L10" s="57"/>
      <c r="M10" s="63" t="s">
        <v>72</v>
      </c>
      <c r="N10" s="58"/>
      <c r="O10" s="59"/>
      <c r="P10" s="63" t="s">
        <v>72</v>
      </c>
      <c r="Q10" s="58"/>
      <c r="R10" s="56"/>
      <c r="S10" s="60" t="s">
        <v>72</v>
      </c>
      <c r="T10" s="58"/>
      <c r="U10" s="59"/>
      <c r="V10" s="60" t="s">
        <v>72</v>
      </c>
      <c r="W10" s="61"/>
      <c r="X10" s="59"/>
      <c r="Y10" s="63" t="s">
        <v>72</v>
      </c>
      <c r="Z10" s="58"/>
      <c r="AA10" s="57"/>
      <c r="AB10" s="63" t="s">
        <v>72</v>
      </c>
      <c r="AC10" s="58"/>
      <c r="AD10" s="59"/>
      <c r="AE10" s="63" t="s">
        <v>72</v>
      </c>
      <c r="AF10" s="58"/>
      <c r="AG10" s="56"/>
      <c r="AH10" s="60" t="s">
        <v>72</v>
      </c>
      <c r="AI10" s="58"/>
      <c r="AJ10" s="59"/>
      <c r="AK10" s="60" t="s">
        <v>72</v>
      </c>
      <c r="AL10" s="61"/>
      <c r="AM10" s="59"/>
      <c r="AN10" s="63" t="s">
        <v>72</v>
      </c>
      <c r="AO10" s="58"/>
      <c r="AP10" s="57"/>
      <c r="AQ10" s="63" t="s">
        <v>72</v>
      </c>
      <c r="AR10" s="58"/>
      <c r="AS10" s="59"/>
      <c r="AT10" s="63" t="s">
        <v>72</v>
      </c>
      <c r="AU10" s="58"/>
      <c r="AV10" s="56"/>
      <c r="AW10" s="60" t="s">
        <v>72</v>
      </c>
      <c r="AX10" s="58"/>
      <c r="AY10" s="59"/>
      <c r="AZ10" s="60" t="s">
        <v>72</v>
      </c>
      <c r="BA10" s="61"/>
      <c r="BB10" s="59"/>
      <c r="BC10" s="63" t="s">
        <v>72</v>
      </c>
      <c r="BD10" s="58"/>
      <c r="BE10" s="57"/>
      <c r="BF10" s="63" t="s">
        <v>72</v>
      </c>
      <c r="BG10" s="58"/>
      <c r="BH10" s="59"/>
      <c r="BI10" s="63" t="s">
        <v>72</v>
      </c>
      <c r="BJ10" s="58"/>
      <c r="BK10" s="56"/>
      <c r="BL10" s="60" t="s">
        <v>72</v>
      </c>
      <c r="BM10" s="58"/>
      <c r="BN10" s="59"/>
      <c r="BO10" s="60" t="s">
        <v>72</v>
      </c>
      <c r="BP10" s="61"/>
      <c r="BQ10" s="59"/>
      <c r="BR10" s="63" t="s">
        <v>72</v>
      </c>
      <c r="BS10" s="58"/>
      <c r="BT10" s="57"/>
      <c r="BU10" s="59"/>
      <c r="BV10" s="63" t="s">
        <v>72</v>
      </c>
      <c r="BW10" s="58"/>
    </row>
    <row r="11" spans="1:75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5"/>
      <c r="BU11" s="25"/>
      <c r="BV11" s="25"/>
      <c r="BW11" s="25"/>
    </row>
    <row r="12" spans="1:75" ht="11.25" customHeight="1">
      <c r="A12" s="23"/>
      <c r="B12" s="52" t="s">
        <v>73</v>
      </c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7">
        <v>0</v>
      </c>
      <c r="BU12" s="25">
        <f>BT12</f>
        <v>0</v>
      </c>
      <c r="BV12" s="25"/>
      <c r="BW12" s="25"/>
    </row>
    <row r="13" spans="1:75" ht="11.25" customHeight="1">
      <c r="A13" s="23"/>
      <c r="B13" s="52"/>
      <c r="C13" s="25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6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4"/>
      <c r="AA13" s="25"/>
      <c r="AB13" s="25"/>
      <c r="AC13" s="6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4"/>
      <c r="AP13" s="25"/>
      <c r="AQ13" s="25"/>
      <c r="AR13" s="6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4"/>
      <c r="BE13" s="25"/>
      <c r="BF13" s="25"/>
      <c r="BG13" s="64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4"/>
      <c r="BT13" s="25"/>
      <c r="BU13" s="25"/>
      <c r="BV13" s="25"/>
      <c r="BW13" s="25"/>
    </row>
    <row r="14" spans="1:75" ht="12.75">
      <c r="A14" s="46"/>
      <c r="B14" s="45" t="s">
        <v>74</v>
      </c>
      <c r="C14" s="41"/>
      <c r="D14" s="42"/>
      <c r="E14" s="42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1"/>
      <c r="S14" s="42"/>
      <c r="T14" s="42"/>
      <c r="U14" s="4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2"/>
      <c r="AI14" s="42"/>
      <c r="AJ14" s="4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1"/>
      <c r="AW14" s="42"/>
      <c r="AX14" s="42"/>
      <c r="AY14" s="4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1"/>
      <c r="BL14" s="42"/>
      <c r="BM14" s="42"/>
      <c r="BN14" s="42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75</v>
      </c>
      <c r="C15" s="27">
        <v>240103190</v>
      </c>
      <c r="D15" s="27">
        <v>0</v>
      </c>
      <c r="E15" s="27">
        <v>0</v>
      </c>
      <c r="F15" s="27">
        <v>2280120</v>
      </c>
      <c r="G15" s="27">
        <v>0</v>
      </c>
      <c r="H15" s="27">
        <v>0</v>
      </c>
      <c r="I15" s="27">
        <v>111800820</v>
      </c>
      <c r="J15" s="27">
        <v>0</v>
      </c>
      <c r="K15" s="27">
        <v>0</v>
      </c>
      <c r="L15" s="27">
        <v>99158910</v>
      </c>
      <c r="M15" s="27">
        <v>0</v>
      </c>
      <c r="N15" s="27">
        <v>0</v>
      </c>
      <c r="O15" s="27">
        <v>27642520</v>
      </c>
      <c r="P15" s="27">
        <v>0</v>
      </c>
      <c r="Q15" s="27">
        <v>0</v>
      </c>
      <c r="R15" s="27">
        <v>2058690</v>
      </c>
      <c r="S15" s="27">
        <v>0</v>
      </c>
      <c r="T15" s="27">
        <v>0</v>
      </c>
      <c r="U15" s="27">
        <v>667660</v>
      </c>
      <c r="V15" s="27">
        <v>0</v>
      </c>
      <c r="W15" s="27">
        <v>0</v>
      </c>
      <c r="X15" s="27">
        <v>17096330</v>
      </c>
      <c r="Y15" s="27">
        <v>0</v>
      </c>
      <c r="Z15" s="27">
        <v>0</v>
      </c>
      <c r="AA15" s="27">
        <v>5067730</v>
      </c>
      <c r="AB15" s="27">
        <v>0</v>
      </c>
      <c r="AC15" s="27">
        <v>0</v>
      </c>
      <c r="AD15" s="27">
        <v>12271200</v>
      </c>
      <c r="AE15" s="27">
        <v>0</v>
      </c>
      <c r="AF15" s="27">
        <v>0</v>
      </c>
      <c r="AG15" s="27">
        <v>1190880</v>
      </c>
      <c r="AH15" s="27">
        <v>0</v>
      </c>
      <c r="AI15" s="27">
        <v>0</v>
      </c>
      <c r="AJ15" s="27">
        <v>82957210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6769150</v>
      </c>
      <c r="AQ15" s="27">
        <v>0</v>
      </c>
      <c r="AR15" s="27">
        <v>0</v>
      </c>
      <c r="AS15" s="27">
        <v>8115860</v>
      </c>
      <c r="AT15" s="27">
        <v>0</v>
      </c>
      <c r="AU15" s="27">
        <v>0</v>
      </c>
      <c r="AV15" s="27">
        <v>138660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3005140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620324070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0</v>
      </c>
    </row>
    <row r="16" spans="1:75" ht="15">
      <c r="A16" s="24">
        <f>A15+1</f>
        <v>102</v>
      </c>
      <c r="B16" s="26" t="s">
        <v>76</v>
      </c>
      <c r="C16" s="27">
        <v>19145310</v>
      </c>
      <c r="D16" s="27">
        <v>0</v>
      </c>
      <c r="E16" s="27">
        <v>0</v>
      </c>
      <c r="F16" s="27">
        <v>158740</v>
      </c>
      <c r="G16" s="27">
        <v>0</v>
      </c>
      <c r="H16" s="27">
        <v>0</v>
      </c>
      <c r="I16" s="27">
        <v>9161230</v>
      </c>
      <c r="J16" s="27">
        <v>0</v>
      </c>
      <c r="K16" s="27">
        <v>0</v>
      </c>
      <c r="L16" s="27">
        <v>7781490</v>
      </c>
      <c r="M16" s="27">
        <v>0</v>
      </c>
      <c r="N16" s="27">
        <v>0</v>
      </c>
      <c r="O16" s="27">
        <v>1199670</v>
      </c>
      <c r="P16" s="27">
        <v>0</v>
      </c>
      <c r="Q16" s="27">
        <v>0</v>
      </c>
      <c r="R16" s="27">
        <v>184090</v>
      </c>
      <c r="S16" s="27">
        <v>0</v>
      </c>
      <c r="T16" s="27">
        <v>0</v>
      </c>
      <c r="U16" s="27">
        <v>55330</v>
      </c>
      <c r="V16" s="27">
        <v>0</v>
      </c>
      <c r="W16" s="27">
        <v>0</v>
      </c>
      <c r="X16" s="27">
        <v>2965110</v>
      </c>
      <c r="Y16" s="27">
        <v>0</v>
      </c>
      <c r="Z16" s="27">
        <v>0</v>
      </c>
      <c r="AA16" s="27">
        <v>479490</v>
      </c>
      <c r="AB16" s="27">
        <v>0</v>
      </c>
      <c r="AC16" s="27">
        <v>0</v>
      </c>
      <c r="AD16" s="27">
        <v>1065550</v>
      </c>
      <c r="AE16" s="27">
        <v>0</v>
      </c>
      <c r="AF16" s="27">
        <v>0</v>
      </c>
      <c r="AG16" s="27">
        <v>107810</v>
      </c>
      <c r="AH16" s="27">
        <v>0</v>
      </c>
      <c r="AI16" s="27">
        <v>0</v>
      </c>
      <c r="AJ16" s="27">
        <v>3449200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588430</v>
      </c>
      <c r="AQ16" s="27">
        <v>0</v>
      </c>
      <c r="AR16" s="27">
        <v>0</v>
      </c>
      <c r="AS16" s="27">
        <v>675180</v>
      </c>
      <c r="AT16" s="27">
        <v>0</v>
      </c>
      <c r="AU16" s="27">
        <v>0</v>
      </c>
      <c r="AV16" s="27">
        <v>11200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216550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47244380</v>
      </c>
      <c r="BV16" s="28">
        <f t="shared" si="0"/>
        <v>0</v>
      </c>
      <c r="BW16" s="28">
        <f t="shared" si="0"/>
        <v>0</v>
      </c>
    </row>
    <row r="17" spans="1:75" ht="15">
      <c r="A17" s="24">
        <f aca="true" t="shared" si="2" ref="A17:A24">A16+1</f>
        <v>103</v>
      </c>
      <c r="B17" s="26" t="s">
        <v>77</v>
      </c>
      <c r="C17" s="27">
        <v>93443640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39101710</v>
      </c>
      <c r="J17" s="27">
        <v>0</v>
      </c>
      <c r="K17" s="27">
        <v>0</v>
      </c>
      <c r="L17" s="27">
        <v>108007230</v>
      </c>
      <c r="M17" s="27">
        <v>0</v>
      </c>
      <c r="N17" s="27">
        <v>0</v>
      </c>
      <c r="O17" s="27">
        <v>38658940</v>
      </c>
      <c r="P17" s="27">
        <v>0</v>
      </c>
      <c r="Q17" s="27">
        <v>0</v>
      </c>
      <c r="R17" s="27">
        <v>14884510</v>
      </c>
      <c r="S17" s="27">
        <v>0</v>
      </c>
      <c r="T17" s="27">
        <v>0</v>
      </c>
      <c r="U17" s="27">
        <v>1002310</v>
      </c>
      <c r="V17" s="27">
        <v>0</v>
      </c>
      <c r="W17" s="27">
        <v>0</v>
      </c>
      <c r="X17" s="27">
        <v>49834090</v>
      </c>
      <c r="Y17" s="27">
        <v>0</v>
      </c>
      <c r="Z17" s="27">
        <v>0</v>
      </c>
      <c r="AA17" s="27">
        <v>338798660</v>
      </c>
      <c r="AB17" s="27">
        <v>0</v>
      </c>
      <c r="AC17" s="27">
        <v>0</v>
      </c>
      <c r="AD17" s="27">
        <v>960248380</v>
      </c>
      <c r="AE17" s="27">
        <v>0</v>
      </c>
      <c r="AF17" s="27">
        <v>0</v>
      </c>
      <c r="AG17" s="27">
        <v>836650</v>
      </c>
      <c r="AH17" s="27">
        <v>0</v>
      </c>
      <c r="AI17" s="27">
        <v>0</v>
      </c>
      <c r="AJ17" s="27">
        <v>263216060</v>
      </c>
      <c r="AK17" s="27">
        <v>0</v>
      </c>
      <c r="AL17" s="27">
        <v>0</v>
      </c>
      <c r="AM17" s="27">
        <v>1817630</v>
      </c>
      <c r="AN17" s="27">
        <v>0</v>
      </c>
      <c r="AO17" s="27">
        <v>0</v>
      </c>
      <c r="AP17" s="27">
        <v>6789583.13</v>
      </c>
      <c r="AQ17" s="27">
        <v>0</v>
      </c>
      <c r="AR17" s="27">
        <v>0</v>
      </c>
      <c r="AS17" s="27">
        <v>10369030</v>
      </c>
      <c r="AT17" s="27">
        <v>0</v>
      </c>
      <c r="AU17" s="27">
        <v>0</v>
      </c>
      <c r="AV17" s="27">
        <v>315300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7590930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1934914653.13</v>
      </c>
      <c r="BV17" s="28">
        <f t="shared" si="0"/>
        <v>0</v>
      </c>
      <c r="BW17" s="28">
        <f t="shared" si="0"/>
        <v>0</v>
      </c>
    </row>
    <row r="18" spans="1:75" ht="15">
      <c r="A18" s="24">
        <f t="shared" si="2"/>
        <v>104</v>
      </c>
      <c r="B18" s="26" t="s">
        <v>23</v>
      </c>
      <c r="C18" s="27">
        <v>9594090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39559710</v>
      </c>
      <c r="M18" s="27">
        <v>0</v>
      </c>
      <c r="N18" s="27">
        <v>0</v>
      </c>
      <c r="O18" s="27">
        <v>10315530</v>
      </c>
      <c r="P18" s="27">
        <v>0</v>
      </c>
      <c r="Q18" s="27">
        <v>0</v>
      </c>
      <c r="R18" s="27">
        <v>2335940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35718550</v>
      </c>
      <c r="Y18" s="27">
        <v>0</v>
      </c>
      <c r="Z18" s="27">
        <v>0</v>
      </c>
      <c r="AA18" s="27">
        <v>2509750</v>
      </c>
      <c r="AB18" s="27">
        <v>0</v>
      </c>
      <c r="AC18" s="27">
        <v>0</v>
      </c>
      <c r="AD18" s="27">
        <v>1273350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72273680</v>
      </c>
      <c r="AK18" s="27">
        <v>0</v>
      </c>
      <c r="AL18" s="27">
        <v>0</v>
      </c>
      <c r="AM18" s="27">
        <v>60000</v>
      </c>
      <c r="AN18" s="27">
        <v>0</v>
      </c>
      <c r="AO18" s="27">
        <v>0</v>
      </c>
      <c r="AP18" s="27">
        <v>6171752.03</v>
      </c>
      <c r="AQ18" s="27">
        <v>0</v>
      </c>
      <c r="AR18" s="27">
        <v>0</v>
      </c>
      <c r="AS18" s="27">
        <v>1135530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805000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181752882.03</v>
      </c>
      <c r="BV18" s="28">
        <f t="shared" si="0"/>
        <v>0</v>
      </c>
      <c r="BW18" s="28">
        <f t="shared" si="0"/>
        <v>0</v>
      </c>
    </row>
    <row r="19" spans="1:75" ht="15">
      <c r="A19" s="24">
        <f t="shared" si="2"/>
        <v>105</v>
      </c>
      <c r="B19" s="26" t="s">
        <v>78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80</v>
      </c>
      <c r="C21" s="27">
        <v>14142550</v>
      </c>
      <c r="D21" s="27">
        <v>0</v>
      </c>
      <c r="E21" s="27">
        <v>0</v>
      </c>
      <c r="F21" s="27">
        <v>166230</v>
      </c>
      <c r="G21" s="27">
        <v>0</v>
      </c>
      <c r="H21" s="27">
        <v>0</v>
      </c>
      <c r="I21" s="27">
        <v>658060</v>
      </c>
      <c r="J21" s="27">
        <v>0</v>
      </c>
      <c r="K21" s="27">
        <v>0</v>
      </c>
      <c r="L21" s="27">
        <v>9343840</v>
      </c>
      <c r="M21" s="27">
        <v>0</v>
      </c>
      <c r="N21" s="27">
        <v>0</v>
      </c>
      <c r="O21" s="27">
        <v>8564360</v>
      </c>
      <c r="P21" s="27">
        <v>0</v>
      </c>
      <c r="Q21" s="27">
        <v>0</v>
      </c>
      <c r="R21" s="27">
        <v>1565880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7357810</v>
      </c>
      <c r="Y21" s="27">
        <v>0</v>
      </c>
      <c r="Z21" s="27">
        <v>0</v>
      </c>
      <c r="AA21" s="27">
        <v>6397350</v>
      </c>
      <c r="AB21" s="27">
        <v>0</v>
      </c>
      <c r="AC21" s="27">
        <v>0</v>
      </c>
      <c r="AD21" s="27">
        <v>68698350</v>
      </c>
      <c r="AE21" s="27">
        <v>0</v>
      </c>
      <c r="AF21" s="27">
        <v>0</v>
      </c>
      <c r="AG21" s="27">
        <v>34500</v>
      </c>
      <c r="AH21" s="27">
        <v>0</v>
      </c>
      <c r="AI21" s="27">
        <v>0</v>
      </c>
      <c r="AJ21" s="27">
        <v>4738300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224630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121891860</v>
      </c>
      <c r="BV21" s="28">
        <f t="shared" si="0"/>
        <v>0</v>
      </c>
      <c r="BW21" s="28">
        <f t="shared" si="0"/>
        <v>0</v>
      </c>
    </row>
    <row r="22" spans="1:75" ht="15">
      <c r="A22" s="24">
        <f t="shared" si="2"/>
        <v>108</v>
      </c>
      <c r="B22" s="26" t="s">
        <v>81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82</v>
      </c>
      <c r="C23" s="27">
        <v>4456810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600000</v>
      </c>
      <c r="J23" s="27">
        <v>0</v>
      </c>
      <c r="K23" s="27">
        <v>0</v>
      </c>
      <c r="L23" s="27">
        <v>273000</v>
      </c>
      <c r="M23" s="27">
        <v>0</v>
      </c>
      <c r="N23" s="27">
        <v>0</v>
      </c>
      <c r="O23" s="27">
        <v>19890</v>
      </c>
      <c r="P23" s="27">
        <v>0</v>
      </c>
      <c r="Q23" s="27">
        <v>0</v>
      </c>
      <c r="R23" s="27">
        <v>15000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615500</v>
      </c>
      <c r="Y23" s="27">
        <v>0</v>
      </c>
      <c r="Z23" s="27">
        <v>0</v>
      </c>
      <c r="AA23" s="27">
        <v>10000</v>
      </c>
      <c r="AB23" s="27">
        <v>0</v>
      </c>
      <c r="AC23" s="27">
        <v>0</v>
      </c>
      <c r="AD23" s="27">
        <v>57000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299250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8000</v>
      </c>
      <c r="AQ23" s="27">
        <v>0</v>
      </c>
      <c r="AR23" s="27">
        <v>0</v>
      </c>
      <c r="AS23" s="27">
        <v>6000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6360450</v>
      </c>
      <c r="BV23" s="28">
        <f t="shared" si="0"/>
        <v>0</v>
      </c>
      <c r="BW23" s="28">
        <f t="shared" si="0"/>
        <v>0</v>
      </c>
    </row>
    <row r="24" spans="1:75" ht="15">
      <c r="A24" s="24">
        <f t="shared" si="2"/>
        <v>110</v>
      </c>
      <c r="B24" s="26" t="s">
        <v>83</v>
      </c>
      <c r="C24" s="27">
        <v>41833558</v>
      </c>
      <c r="D24" s="27">
        <v>27215298</v>
      </c>
      <c r="E24" s="27">
        <v>0</v>
      </c>
      <c r="F24" s="27">
        <v>0</v>
      </c>
      <c r="G24" s="27">
        <v>0</v>
      </c>
      <c r="H24" s="27">
        <v>0</v>
      </c>
      <c r="I24" s="27">
        <v>65000</v>
      </c>
      <c r="J24" s="27">
        <v>0</v>
      </c>
      <c r="K24" s="27">
        <v>0</v>
      </c>
      <c r="L24" s="27">
        <v>17000</v>
      </c>
      <c r="M24" s="27">
        <v>0</v>
      </c>
      <c r="N24" s="27">
        <v>0</v>
      </c>
      <c r="O24" s="27">
        <v>440000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50000</v>
      </c>
      <c r="Y24" s="27">
        <v>0</v>
      </c>
      <c r="Z24" s="27">
        <v>0</v>
      </c>
      <c r="AA24" s="27">
        <v>4000</v>
      </c>
      <c r="AB24" s="27">
        <v>0</v>
      </c>
      <c r="AC24" s="27">
        <v>0</v>
      </c>
      <c r="AD24" s="27">
        <v>160000</v>
      </c>
      <c r="AE24" s="27">
        <v>0</v>
      </c>
      <c r="AF24" s="27">
        <v>0</v>
      </c>
      <c r="AG24" s="27">
        <v>10000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10000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353111230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395700788</v>
      </c>
      <c r="BV24" s="28">
        <f t="shared" si="0"/>
        <v>27215298</v>
      </c>
      <c r="BW24" s="28">
        <f t="shared" si="0"/>
        <v>0</v>
      </c>
    </row>
    <row r="25" spans="1:75" s="31" customFormat="1" ht="15.75" thickBot="1">
      <c r="A25" s="65">
        <v>100</v>
      </c>
      <c r="B25" s="29" t="s">
        <v>84</v>
      </c>
      <c r="C25" s="30">
        <f aca="true" t="shared" si="3" ref="C25:BN25">SUM(C15:C24)</f>
        <v>422719148</v>
      </c>
      <c r="D25" s="30">
        <f t="shared" si="3"/>
        <v>27215298</v>
      </c>
      <c r="E25" s="30">
        <f t="shared" si="3"/>
        <v>0</v>
      </c>
      <c r="F25" s="30">
        <f t="shared" si="3"/>
        <v>2605090</v>
      </c>
      <c r="G25" s="30">
        <f t="shared" si="3"/>
        <v>0</v>
      </c>
      <c r="H25" s="30">
        <f t="shared" si="3"/>
        <v>0</v>
      </c>
      <c r="I25" s="30">
        <f t="shared" si="3"/>
        <v>161386820</v>
      </c>
      <c r="J25" s="30">
        <f t="shared" si="3"/>
        <v>0</v>
      </c>
      <c r="K25" s="30">
        <f t="shared" si="3"/>
        <v>0</v>
      </c>
      <c r="L25" s="30">
        <f t="shared" si="3"/>
        <v>264141180</v>
      </c>
      <c r="M25" s="30">
        <f t="shared" si="3"/>
        <v>0</v>
      </c>
      <c r="N25" s="30">
        <f t="shared" si="3"/>
        <v>0</v>
      </c>
      <c r="O25" s="30">
        <f t="shared" si="3"/>
        <v>86840910</v>
      </c>
      <c r="P25" s="30">
        <f t="shared" si="3"/>
        <v>0</v>
      </c>
      <c r="Q25" s="30">
        <f t="shared" si="3"/>
        <v>0</v>
      </c>
      <c r="R25" s="30">
        <f t="shared" si="3"/>
        <v>21044110</v>
      </c>
      <c r="S25" s="30">
        <f t="shared" si="3"/>
        <v>0</v>
      </c>
      <c r="T25" s="30">
        <f t="shared" si="3"/>
        <v>0</v>
      </c>
      <c r="U25" s="30">
        <f t="shared" si="3"/>
        <v>1725300</v>
      </c>
      <c r="V25" s="30">
        <f t="shared" si="3"/>
        <v>0</v>
      </c>
      <c r="W25" s="30">
        <f t="shared" si="3"/>
        <v>0</v>
      </c>
      <c r="X25" s="30">
        <f t="shared" si="3"/>
        <v>113637390</v>
      </c>
      <c r="Y25" s="30">
        <f t="shared" si="3"/>
        <v>0</v>
      </c>
      <c r="Z25" s="30">
        <f t="shared" si="3"/>
        <v>0</v>
      </c>
      <c r="AA25" s="30">
        <f t="shared" si="3"/>
        <v>353266980</v>
      </c>
      <c r="AB25" s="30">
        <f t="shared" si="3"/>
        <v>0</v>
      </c>
      <c r="AC25" s="30">
        <f t="shared" si="3"/>
        <v>0</v>
      </c>
      <c r="AD25" s="30">
        <f t="shared" si="3"/>
        <v>1043773830</v>
      </c>
      <c r="AE25" s="30">
        <f t="shared" si="3"/>
        <v>0</v>
      </c>
      <c r="AF25" s="30">
        <f t="shared" si="3"/>
        <v>0</v>
      </c>
      <c r="AG25" s="30">
        <f t="shared" si="3"/>
        <v>2179840</v>
      </c>
      <c r="AH25" s="30">
        <f t="shared" si="3"/>
        <v>0</v>
      </c>
      <c r="AI25" s="30">
        <f t="shared" si="3"/>
        <v>0</v>
      </c>
      <c r="AJ25" s="30">
        <f t="shared" si="3"/>
        <v>426933700</v>
      </c>
      <c r="AK25" s="30">
        <f t="shared" si="3"/>
        <v>0</v>
      </c>
      <c r="AL25" s="30">
        <f t="shared" si="3"/>
        <v>0</v>
      </c>
      <c r="AM25" s="30">
        <f t="shared" si="3"/>
        <v>1887630</v>
      </c>
      <c r="AN25" s="30">
        <f t="shared" si="3"/>
        <v>0</v>
      </c>
      <c r="AO25" s="30">
        <f t="shared" si="3"/>
        <v>0</v>
      </c>
      <c r="AP25" s="30">
        <f t="shared" si="3"/>
        <v>20551545.16</v>
      </c>
      <c r="AQ25" s="30">
        <f t="shared" si="3"/>
        <v>0</v>
      </c>
      <c r="AR25" s="30">
        <f t="shared" si="3"/>
        <v>0</v>
      </c>
      <c r="AS25" s="30">
        <f t="shared" si="3"/>
        <v>20301600</v>
      </c>
      <c r="AT25" s="30">
        <f t="shared" si="3"/>
        <v>0</v>
      </c>
      <c r="AU25" s="30">
        <f t="shared" si="3"/>
        <v>0</v>
      </c>
      <c r="AV25" s="30">
        <f t="shared" si="3"/>
        <v>465160</v>
      </c>
      <c r="AW25" s="30">
        <f t="shared" si="3"/>
        <v>0</v>
      </c>
      <c r="AX25" s="30">
        <f t="shared" si="3"/>
        <v>0</v>
      </c>
      <c r="AY25" s="30">
        <f t="shared" si="3"/>
        <v>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11617620</v>
      </c>
      <c r="BF25" s="30">
        <f t="shared" si="3"/>
        <v>0</v>
      </c>
      <c r="BG25" s="30">
        <f t="shared" si="3"/>
        <v>0</v>
      </c>
      <c r="BH25" s="30">
        <f t="shared" si="3"/>
        <v>353111230</v>
      </c>
      <c r="BI25" s="30">
        <f t="shared" si="3"/>
        <v>0</v>
      </c>
      <c r="BJ25" s="30">
        <f t="shared" si="3"/>
        <v>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>SUM(BO15:BO24)</f>
        <v>0</v>
      </c>
      <c r="BP25" s="30">
        <f>SUM(BP15:BP24)</f>
        <v>0</v>
      </c>
      <c r="BQ25" s="30">
        <f>SUM(BQ15:BQ24)</f>
        <v>0</v>
      </c>
      <c r="BR25" s="30">
        <f>SUM(BR15:BR24)</f>
        <v>0</v>
      </c>
      <c r="BS25" s="30">
        <f>SUM(BS15:BS24)</f>
        <v>0</v>
      </c>
      <c r="BT25" s="30"/>
      <c r="BU25" s="30">
        <f>SUM(BU15:BU24)</f>
        <v>3308189083.1600003</v>
      </c>
      <c r="BV25" s="30">
        <f>SUM(BV15:BV24)</f>
        <v>27215298</v>
      </c>
      <c r="BW25" s="30">
        <f>SUM(BW15:BW24)</f>
        <v>0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6"/>
      <c r="B27" s="45" t="s">
        <v>85</v>
      </c>
      <c r="C27" s="41"/>
      <c r="D27" s="42"/>
      <c r="E27" s="42"/>
      <c r="F27" s="4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1"/>
      <c r="S27" s="42"/>
      <c r="T27" s="42"/>
      <c r="U27" s="4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2"/>
      <c r="AI27" s="42"/>
      <c r="AJ27" s="4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1"/>
      <c r="AW27" s="42"/>
      <c r="AX27" s="42"/>
      <c r="AY27" s="4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1"/>
      <c r="BL27" s="42"/>
      <c r="BM27" s="42"/>
      <c r="BN27" s="42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4" ref="BV28:BW32">+D28+G28+J28+M28+P28+S28+V28+Y28+AB28+AE28+AH28+AK28+AN28+AQ28+AT28+AW28+AZ28+BC28+BF28+BI28+BL28+BO28+BR28</f>
        <v>0</v>
      </c>
      <c r="BW28" s="28">
        <f t="shared" si="4"/>
        <v>0</v>
      </c>
    </row>
    <row r="29" spans="1:75" ht="15">
      <c r="A29" s="24">
        <f>A28+1</f>
        <v>202</v>
      </c>
      <c r="B29" s="26" t="s">
        <v>87</v>
      </c>
      <c r="C29" s="27">
        <v>263925990.49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2724941.76</v>
      </c>
      <c r="J29" s="27">
        <v>0</v>
      </c>
      <c r="K29" s="27">
        <v>0</v>
      </c>
      <c r="L29" s="27">
        <v>89671330.25</v>
      </c>
      <c r="M29" s="27">
        <v>0</v>
      </c>
      <c r="N29" s="27">
        <v>0</v>
      </c>
      <c r="O29" s="27">
        <v>71289576.31</v>
      </c>
      <c r="P29" s="27">
        <v>0</v>
      </c>
      <c r="Q29" s="27">
        <v>0</v>
      </c>
      <c r="R29" s="27">
        <v>30020261.21</v>
      </c>
      <c r="S29" s="27">
        <v>0</v>
      </c>
      <c r="T29" s="27">
        <v>0</v>
      </c>
      <c r="U29" s="27">
        <v>600000</v>
      </c>
      <c r="V29" s="27">
        <v>0</v>
      </c>
      <c r="W29" s="27">
        <v>0</v>
      </c>
      <c r="X29" s="27">
        <v>171071625.15</v>
      </c>
      <c r="Y29" s="27">
        <v>0</v>
      </c>
      <c r="Z29" s="27">
        <v>0</v>
      </c>
      <c r="AA29" s="27">
        <v>64112512.04</v>
      </c>
      <c r="AB29" s="27">
        <v>0</v>
      </c>
      <c r="AC29" s="27">
        <v>0</v>
      </c>
      <c r="AD29" s="27">
        <v>557417119.71</v>
      </c>
      <c r="AE29" s="27">
        <v>0</v>
      </c>
      <c r="AF29" s="27">
        <v>0</v>
      </c>
      <c r="AG29" s="27">
        <v>4309200</v>
      </c>
      <c r="AH29" s="27">
        <v>0</v>
      </c>
      <c r="AI29" s="27">
        <v>0</v>
      </c>
      <c r="AJ29" s="27">
        <v>78111006.33</v>
      </c>
      <c r="AK29" s="27">
        <v>0</v>
      </c>
      <c r="AL29" s="27">
        <v>0</v>
      </c>
      <c r="AM29" s="27">
        <v>350000</v>
      </c>
      <c r="AN29" s="27">
        <v>0</v>
      </c>
      <c r="AO29" s="27">
        <v>0</v>
      </c>
      <c r="AP29" s="27">
        <v>1663500.18</v>
      </c>
      <c r="AQ29" s="27">
        <v>0</v>
      </c>
      <c r="AR29" s="27">
        <v>0</v>
      </c>
      <c r="AS29" s="27">
        <v>345000</v>
      </c>
      <c r="AT29" s="27">
        <v>0</v>
      </c>
      <c r="AU29" s="27">
        <v>0</v>
      </c>
      <c r="AV29" s="27">
        <v>120000</v>
      </c>
      <c r="AW29" s="27">
        <v>0</v>
      </c>
      <c r="AX29" s="27">
        <v>0</v>
      </c>
      <c r="AY29" s="27">
        <v>1030134.13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1336762197.5600002</v>
      </c>
      <c r="BV29" s="28">
        <f t="shared" si="4"/>
        <v>0</v>
      </c>
      <c r="BW29" s="28">
        <f t="shared" si="4"/>
        <v>0</v>
      </c>
    </row>
    <row r="30" spans="1:75" ht="15">
      <c r="A30" s="24">
        <f>A29+1</f>
        <v>203</v>
      </c>
      <c r="B30" s="26" t="s">
        <v>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1500000</v>
      </c>
      <c r="M30" s="27">
        <v>0</v>
      </c>
      <c r="N30" s="27">
        <v>0</v>
      </c>
      <c r="O30" s="27">
        <v>9228173.48</v>
      </c>
      <c r="P30" s="27">
        <v>0</v>
      </c>
      <c r="Q30" s="27">
        <v>0</v>
      </c>
      <c r="R30" s="27">
        <v>3700000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1148955</v>
      </c>
      <c r="Y30" s="27">
        <v>0</v>
      </c>
      <c r="Z30" s="27">
        <v>0</v>
      </c>
      <c r="AA30" s="27">
        <v>6370000</v>
      </c>
      <c r="AB30" s="27">
        <v>0</v>
      </c>
      <c r="AC30" s="27">
        <v>0</v>
      </c>
      <c r="AD30" s="27">
        <v>103900000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1550000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14485650.98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141882779.46</v>
      </c>
      <c r="BV30" s="28">
        <f t="shared" si="4"/>
        <v>0</v>
      </c>
      <c r="BW30" s="28">
        <f t="shared" si="4"/>
        <v>0</v>
      </c>
    </row>
    <row r="31" spans="1:75" ht="15">
      <c r="A31" s="24">
        <f>A30+1</f>
        <v>204</v>
      </c>
      <c r="B31" s="26" t="s">
        <v>89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4"/>
        <v>0</v>
      </c>
      <c r="BW31" s="28">
        <f t="shared" si="4"/>
        <v>0</v>
      </c>
    </row>
    <row r="32" spans="1:75" ht="15">
      <c r="A32" s="24">
        <f>A31+1</f>
        <v>205</v>
      </c>
      <c r="B32" s="26" t="s">
        <v>90</v>
      </c>
      <c r="C32" s="27">
        <v>279348704.74</v>
      </c>
      <c r="D32" s="27">
        <v>262698704.74</v>
      </c>
      <c r="E32" s="27">
        <v>0</v>
      </c>
      <c r="F32" s="27">
        <v>0</v>
      </c>
      <c r="G32" s="27">
        <v>0</v>
      </c>
      <c r="H32" s="27">
        <v>0</v>
      </c>
      <c r="I32" s="27">
        <v>10823.63</v>
      </c>
      <c r="J32" s="27">
        <v>10823.63</v>
      </c>
      <c r="K32" s="27">
        <v>0</v>
      </c>
      <c r="L32" s="27">
        <v>129866272.88</v>
      </c>
      <c r="M32" s="27">
        <v>129866272.88</v>
      </c>
      <c r="N32" s="27">
        <v>0</v>
      </c>
      <c r="O32" s="27">
        <v>52825570.28</v>
      </c>
      <c r="P32" s="27">
        <v>52825570.28</v>
      </c>
      <c r="Q32" s="27">
        <v>0</v>
      </c>
      <c r="R32" s="27">
        <v>51510000</v>
      </c>
      <c r="S32" s="27">
        <v>51510000</v>
      </c>
      <c r="T32" s="27">
        <v>0</v>
      </c>
      <c r="U32" s="27">
        <v>0</v>
      </c>
      <c r="V32" s="27">
        <v>0</v>
      </c>
      <c r="W32" s="27">
        <v>0</v>
      </c>
      <c r="X32" s="27">
        <v>343295545.47</v>
      </c>
      <c r="Y32" s="27">
        <v>331625545.47</v>
      </c>
      <c r="Z32" s="27">
        <v>0</v>
      </c>
      <c r="AA32" s="27">
        <v>127155507.47</v>
      </c>
      <c r="AB32" s="27">
        <v>127155507.47</v>
      </c>
      <c r="AC32" s="27">
        <v>0</v>
      </c>
      <c r="AD32" s="27">
        <v>3678968240.05</v>
      </c>
      <c r="AE32" s="27">
        <v>3678968240.05</v>
      </c>
      <c r="AF32" s="27">
        <v>0</v>
      </c>
      <c r="AG32" s="27">
        <v>0</v>
      </c>
      <c r="AH32" s="27">
        <v>0</v>
      </c>
      <c r="AI32" s="27">
        <v>0</v>
      </c>
      <c r="AJ32" s="27">
        <v>53177899.91</v>
      </c>
      <c r="AK32" s="27">
        <v>53177899.91</v>
      </c>
      <c r="AL32" s="27">
        <v>0</v>
      </c>
      <c r="AM32" s="27">
        <v>0</v>
      </c>
      <c r="AN32" s="27">
        <v>0</v>
      </c>
      <c r="AO32" s="27">
        <v>0</v>
      </c>
      <c r="AP32" s="27">
        <v>1375000</v>
      </c>
      <c r="AQ32" s="27">
        <v>1375000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14275000</v>
      </c>
      <c r="AZ32" s="27">
        <v>14275000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4731808564.43</v>
      </c>
      <c r="BV32" s="28">
        <f t="shared" si="4"/>
        <v>4703488564.43</v>
      </c>
      <c r="BW32" s="28">
        <f t="shared" si="4"/>
        <v>0</v>
      </c>
    </row>
    <row r="33" spans="1:75" s="31" customFormat="1" ht="15.75" thickBot="1">
      <c r="A33" s="65">
        <v>200</v>
      </c>
      <c r="B33" s="29" t="s">
        <v>91</v>
      </c>
      <c r="C33" s="30">
        <f aca="true" t="shared" si="5" ref="C33:BN33">SUM(C28:C32)</f>
        <v>543274695.23</v>
      </c>
      <c r="D33" s="30">
        <f t="shared" si="5"/>
        <v>262698704.74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2735765.3899999997</v>
      </c>
      <c r="J33" s="30">
        <f t="shared" si="5"/>
        <v>10823.63</v>
      </c>
      <c r="K33" s="30">
        <f t="shared" si="5"/>
        <v>0</v>
      </c>
      <c r="L33" s="30">
        <f t="shared" si="5"/>
        <v>221037603.13</v>
      </c>
      <c r="M33" s="30">
        <f t="shared" si="5"/>
        <v>129866272.88</v>
      </c>
      <c r="N33" s="30">
        <f t="shared" si="5"/>
        <v>0</v>
      </c>
      <c r="O33" s="30">
        <f t="shared" si="5"/>
        <v>133343320.07000001</v>
      </c>
      <c r="P33" s="30">
        <f t="shared" si="5"/>
        <v>52825570.28</v>
      </c>
      <c r="Q33" s="30">
        <f t="shared" si="5"/>
        <v>0</v>
      </c>
      <c r="R33" s="30">
        <f t="shared" si="5"/>
        <v>85230261.21000001</v>
      </c>
      <c r="S33" s="30">
        <f t="shared" si="5"/>
        <v>51510000</v>
      </c>
      <c r="T33" s="30">
        <f t="shared" si="5"/>
        <v>0</v>
      </c>
      <c r="U33" s="30">
        <f t="shared" si="5"/>
        <v>600000</v>
      </c>
      <c r="V33" s="30">
        <f t="shared" si="5"/>
        <v>0</v>
      </c>
      <c r="W33" s="30">
        <f t="shared" si="5"/>
        <v>0</v>
      </c>
      <c r="X33" s="30">
        <f t="shared" si="5"/>
        <v>515516125.62</v>
      </c>
      <c r="Y33" s="30">
        <f t="shared" si="5"/>
        <v>331625545.47</v>
      </c>
      <c r="Z33" s="30">
        <f t="shared" si="5"/>
        <v>0</v>
      </c>
      <c r="AA33" s="30">
        <f t="shared" si="5"/>
        <v>197638019.51</v>
      </c>
      <c r="AB33" s="30">
        <f t="shared" si="5"/>
        <v>127155507.47</v>
      </c>
      <c r="AC33" s="30">
        <f t="shared" si="5"/>
        <v>0</v>
      </c>
      <c r="AD33" s="30">
        <f t="shared" si="5"/>
        <v>4340285359.76</v>
      </c>
      <c r="AE33" s="30">
        <f t="shared" si="5"/>
        <v>3678968240.05</v>
      </c>
      <c r="AF33" s="30">
        <f t="shared" si="5"/>
        <v>0</v>
      </c>
      <c r="AG33" s="30">
        <f t="shared" si="5"/>
        <v>4309200</v>
      </c>
      <c r="AH33" s="30">
        <f t="shared" si="5"/>
        <v>0</v>
      </c>
      <c r="AI33" s="30">
        <f t="shared" si="5"/>
        <v>0</v>
      </c>
      <c r="AJ33" s="30">
        <f t="shared" si="5"/>
        <v>132838906.24</v>
      </c>
      <c r="AK33" s="30">
        <f t="shared" si="5"/>
        <v>53177899.91</v>
      </c>
      <c r="AL33" s="30">
        <f t="shared" si="5"/>
        <v>0</v>
      </c>
      <c r="AM33" s="30">
        <f t="shared" si="5"/>
        <v>350000</v>
      </c>
      <c r="AN33" s="30">
        <f t="shared" si="5"/>
        <v>0</v>
      </c>
      <c r="AO33" s="30">
        <f t="shared" si="5"/>
        <v>0</v>
      </c>
      <c r="AP33" s="30">
        <f t="shared" si="5"/>
        <v>17524151.16</v>
      </c>
      <c r="AQ33" s="30">
        <f t="shared" si="5"/>
        <v>1375000</v>
      </c>
      <c r="AR33" s="30">
        <f t="shared" si="5"/>
        <v>0</v>
      </c>
      <c r="AS33" s="30">
        <f t="shared" si="5"/>
        <v>345000</v>
      </c>
      <c r="AT33" s="30">
        <f t="shared" si="5"/>
        <v>0</v>
      </c>
      <c r="AU33" s="30">
        <f t="shared" si="5"/>
        <v>0</v>
      </c>
      <c r="AV33" s="30">
        <f t="shared" si="5"/>
        <v>120000</v>
      </c>
      <c r="AW33" s="30">
        <f t="shared" si="5"/>
        <v>0</v>
      </c>
      <c r="AX33" s="30">
        <f t="shared" si="5"/>
        <v>0</v>
      </c>
      <c r="AY33" s="30">
        <f t="shared" si="5"/>
        <v>15305134.13</v>
      </c>
      <c r="AZ33" s="30">
        <f t="shared" si="5"/>
        <v>14275000</v>
      </c>
      <c r="BA33" s="30">
        <f t="shared" si="5"/>
        <v>0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0</v>
      </c>
      <c r="BF33" s="30">
        <f t="shared" si="5"/>
        <v>0</v>
      </c>
      <c r="BG33" s="30">
        <f t="shared" si="5"/>
        <v>0</v>
      </c>
      <c r="BH33" s="30">
        <f t="shared" si="5"/>
        <v>0</v>
      </c>
      <c r="BI33" s="30">
        <f t="shared" si="5"/>
        <v>0</v>
      </c>
      <c r="BJ33" s="30">
        <f t="shared" si="5"/>
        <v>0</v>
      </c>
      <c r="BK33" s="30">
        <f t="shared" si="5"/>
        <v>0</v>
      </c>
      <c r="BL33" s="30">
        <f t="shared" si="5"/>
        <v>0</v>
      </c>
      <c r="BM33" s="30">
        <f t="shared" si="5"/>
        <v>0</v>
      </c>
      <c r="BN33" s="30">
        <f t="shared" si="5"/>
        <v>0</v>
      </c>
      <c r="BO33" s="30">
        <f>SUM(BO28:BO32)</f>
        <v>0</v>
      </c>
      <c r="BP33" s="30">
        <f>SUM(BP28:BP32)</f>
        <v>0</v>
      </c>
      <c r="BQ33" s="30">
        <f>SUM(BQ28:BQ32)</f>
        <v>0</v>
      </c>
      <c r="BR33" s="30">
        <f>SUM(BR28:BR32)</f>
        <v>0</v>
      </c>
      <c r="BS33" s="30">
        <f>SUM(BS28:BS32)</f>
        <v>0</v>
      </c>
      <c r="BT33" s="30"/>
      <c r="BU33" s="30">
        <f>SUM(BU28:BU32)</f>
        <v>6210453541.450001</v>
      </c>
      <c r="BV33" s="30">
        <f>SUM(BV28:BV32)</f>
        <v>4703488564.43</v>
      </c>
      <c r="BW33" s="30">
        <f>SUM(BW28:BW32)</f>
        <v>0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6"/>
      <c r="B35" s="45" t="s">
        <v>92</v>
      </c>
      <c r="C35" s="41"/>
      <c r="D35" s="42"/>
      <c r="E35" s="42"/>
      <c r="F35" s="4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1"/>
      <c r="S35" s="42"/>
      <c r="T35" s="42"/>
      <c r="U35" s="4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2"/>
      <c r="AI35" s="42"/>
      <c r="AJ35" s="4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42"/>
      <c r="AX35" s="42"/>
      <c r="AY35" s="4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1"/>
      <c r="BL35" s="42"/>
      <c r="BM35" s="42"/>
      <c r="BN35" s="42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6" ref="BV36:BW39">+D36+G36+J36+M36+P36+S36+V36+Y36+AB36+AE36+AH36+AK36+AN36+AQ36+AT36+AW36+AZ36+BC36+BF36+BI36+BL36+BO36+BR36</f>
        <v>0</v>
      </c>
      <c r="BW36" s="28">
        <f t="shared" si="6"/>
        <v>0</v>
      </c>
    </row>
    <row r="37" spans="1:75" ht="15">
      <c r="A37" s="24">
        <f>A36+1</f>
        <v>302</v>
      </c>
      <c r="B37" s="26" t="s">
        <v>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6"/>
        <v>0</v>
      </c>
      <c r="BW37" s="28">
        <f t="shared" si="6"/>
        <v>0</v>
      </c>
    </row>
    <row r="38" spans="1:75" ht="15">
      <c r="A38" s="24">
        <f>A37+1</f>
        <v>303</v>
      </c>
      <c r="B38" s="26" t="s">
        <v>95</v>
      </c>
      <c r="C38" s="27">
        <v>9000000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9000000</v>
      </c>
      <c r="BV38" s="28">
        <f t="shared" si="6"/>
        <v>0</v>
      </c>
      <c r="BW38" s="28">
        <f t="shared" si="6"/>
        <v>0</v>
      </c>
    </row>
    <row r="39" spans="1:75" ht="15">
      <c r="A39" s="24">
        <f>A38+1</f>
        <v>304</v>
      </c>
      <c r="B39" s="26" t="s">
        <v>96</v>
      </c>
      <c r="C39" s="27">
        <v>200000000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200000000</v>
      </c>
      <c r="BV39" s="28">
        <f t="shared" si="6"/>
        <v>0</v>
      </c>
      <c r="BW39" s="28">
        <f t="shared" si="6"/>
        <v>0</v>
      </c>
    </row>
    <row r="40" spans="1:75" s="31" customFormat="1" ht="15.75" thickBot="1">
      <c r="A40" s="65">
        <v>300</v>
      </c>
      <c r="B40" s="29" t="s">
        <v>97</v>
      </c>
      <c r="C40" s="30">
        <f aca="true" t="shared" si="7" ref="C40:BN40">SUM(C36:C39)</f>
        <v>209000000</v>
      </c>
      <c r="D40" s="30">
        <f t="shared" si="7"/>
        <v>0</v>
      </c>
      <c r="E40" s="30">
        <f t="shared" si="7"/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0">
        <f t="shared" si="7"/>
        <v>0</v>
      </c>
      <c r="J40" s="30">
        <f t="shared" si="7"/>
        <v>0</v>
      </c>
      <c r="K40" s="30">
        <f t="shared" si="7"/>
        <v>0</v>
      </c>
      <c r="L40" s="30">
        <f t="shared" si="7"/>
        <v>0</v>
      </c>
      <c r="M40" s="30">
        <f t="shared" si="7"/>
        <v>0</v>
      </c>
      <c r="N40" s="30">
        <f t="shared" si="7"/>
        <v>0</v>
      </c>
      <c r="O40" s="30">
        <f t="shared" si="7"/>
        <v>0</v>
      </c>
      <c r="P40" s="30">
        <f t="shared" si="7"/>
        <v>0</v>
      </c>
      <c r="Q40" s="30">
        <f t="shared" si="7"/>
        <v>0</v>
      </c>
      <c r="R40" s="30">
        <f t="shared" si="7"/>
        <v>0</v>
      </c>
      <c r="S40" s="30">
        <f t="shared" si="7"/>
        <v>0</v>
      </c>
      <c r="T40" s="30">
        <f t="shared" si="7"/>
        <v>0</v>
      </c>
      <c r="U40" s="30">
        <f t="shared" si="7"/>
        <v>0</v>
      </c>
      <c r="V40" s="30">
        <f t="shared" si="7"/>
        <v>0</v>
      </c>
      <c r="W40" s="30">
        <f t="shared" si="7"/>
        <v>0</v>
      </c>
      <c r="X40" s="30">
        <f t="shared" si="7"/>
        <v>0</v>
      </c>
      <c r="Y40" s="30">
        <f t="shared" si="7"/>
        <v>0</v>
      </c>
      <c r="Z40" s="30">
        <f t="shared" si="7"/>
        <v>0</v>
      </c>
      <c r="AA40" s="30">
        <f t="shared" si="7"/>
        <v>0</v>
      </c>
      <c r="AB40" s="30">
        <f t="shared" si="7"/>
        <v>0</v>
      </c>
      <c r="AC40" s="30">
        <f t="shared" si="7"/>
        <v>0</v>
      </c>
      <c r="AD40" s="30">
        <f t="shared" si="7"/>
        <v>0</v>
      </c>
      <c r="AE40" s="30">
        <f t="shared" si="7"/>
        <v>0</v>
      </c>
      <c r="AF40" s="30">
        <f t="shared" si="7"/>
        <v>0</v>
      </c>
      <c r="AG40" s="30">
        <f t="shared" si="7"/>
        <v>0</v>
      </c>
      <c r="AH40" s="30">
        <f t="shared" si="7"/>
        <v>0</v>
      </c>
      <c r="AI40" s="30">
        <f t="shared" si="7"/>
        <v>0</v>
      </c>
      <c r="AJ40" s="30">
        <f t="shared" si="7"/>
        <v>0</v>
      </c>
      <c r="AK40" s="30">
        <f t="shared" si="7"/>
        <v>0</v>
      </c>
      <c r="AL40" s="30">
        <f t="shared" si="7"/>
        <v>0</v>
      </c>
      <c r="AM40" s="30">
        <f t="shared" si="7"/>
        <v>0</v>
      </c>
      <c r="AN40" s="30">
        <f t="shared" si="7"/>
        <v>0</v>
      </c>
      <c r="AO40" s="30">
        <f t="shared" si="7"/>
        <v>0</v>
      </c>
      <c r="AP40" s="30">
        <f t="shared" si="7"/>
        <v>0</v>
      </c>
      <c r="AQ40" s="30">
        <f t="shared" si="7"/>
        <v>0</v>
      </c>
      <c r="AR40" s="30">
        <f t="shared" si="7"/>
        <v>0</v>
      </c>
      <c r="AS40" s="30">
        <f t="shared" si="7"/>
        <v>0</v>
      </c>
      <c r="AT40" s="30">
        <f t="shared" si="7"/>
        <v>0</v>
      </c>
      <c r="AU40" s="30">
        <f t="shared" si="7"/>
        <v>0</v>
      </c>
      <c r="AV40" s="30">
        <f t="shared" si="7"/>
        <v>0</v>
      </c>
      <c r="AW40" s="30">
        <f t="shared" si="7"/>
        <v>0</v>
      </c>
      <c r="AX40" s="30">
        <f t="shared" si="7"/>
        <v>0</v>
      </c>
      <c r="AY40" s="30">
        <f t="shared" si="7"/>
        <v>0</v>
      </c>
      <c r="AZ40" s="30">
        <f t="shared" si="7"/>
        <v>0</v>
      </c>
      <c r="BA40" s="30">
        <f t="shared" si="7"/>
        <v>0</v>
      </c>
      <c r="BB40" s="30">
        <f t="shared" si="7"/>
        <v>0</v>
      </c>
      <c r="BC40" s="30">
        <f t="shared" si="7"/>
        <v>0</v>
      </c>
      <c r="BD40" s="30">
        <f t="shared" si="7"/>
        <v>0</v>
      </c>
      <c r="BE40" s="30">
        <f t="shared" si="7"/>
        <v>0</v>
      </c>
      <c r="BF40" s="30">
        <f t="shared" si="7"/>
        <v>0</v>
      </c>
      <c r="BG40" s="30">
        <f t="shared" si="7"/>
        <v>0</v>
      </c>
      <c r="BH40" s="30">
        <f t="shared" si="7"/>
        <v>0</v>
      </c>
      <c r="BI40" s="30">
        <f t="shared" si="7"/>
        <v>0</v>
      </c>
      <c r="BJ40" s="30">
        <f t="shared" si="7"/>
        <v>0</v>
      </c>
      <c r="BK40" s="30">
        <f t="shared" si="7"/>
        <v>0</v>
      </c>
      <c r="BL40" s="30">
        <f t="shared" si="7"/>
        <v>0</v>
      </c>
      <c r="BM40" s="30">
        <f t="shared" si="7"/>
        <v>0</v>
      </c>
      <c r="BN40" s="30">
        <f t="shared" si="7"/>
        <v>0</v>
      </c>
      <c r="BO40" s="30">
        <f>SUM(BO36:BO39)</f>
        <v>0</v>
      </c>
      <c r="BP40" s="30">
        <f>SUM(BP36:BP39)</f>
        <v>0</v>
      </c>
      <c r="BQ40" s="30">
        <f>SUM(BQ36:BQ39)</f>
        <v>0</v>
      </c>
      <c r="BR40" s="30">
        <f>SUM(BR36:BR39)</f>
        <v>0</v>
      </c>
      <c r="BS40" s="30">
        <f>SUM(BS36:BS39)</f>
        <v>0</v>
      </c>
      <c r="BT40" s="30"/>
      <c r="BU40" s="30">
        <f>SUM(BU36:BU39)</f>
        <v>209000000</v>
      </c>
      <c r="BV40" s="30">
        <f>SUM(BV36:BV39)</f>
        <v>0</v>
      </c>
      <c r="BW40" s="30">
        <f>SUM(BW36:BW39)</f>
        <v>0</v>
      </c>
    </row>
    <row r="41" spans="1:75" ht="13.5" thickTop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75" ht="12.75">
      <c r="A42" s="46"/>
      <c r="B42" s="45" t="s">
        <v>98</v>
      </c>
      <c r="C42" s="41"/>
      <c r="D42" s="42"/>
      <c r="E42" s="42"/>
      <c r="F42" s="4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1"/>
      <c r="S42" s="42"/>
      <c r="T42" s="42"/>
      <c r="U42" s="4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2"/>
      <c r="AI42" s="42"/>
      <c r="AJ42" s="4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1"/>
      <c r="AW42" s="42"/>
      <c r="AX42" s="42"/>
      <c r="AY42" s="4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1"/>
      <c r="BL42" s="42"/>
      <c r="BM42" s="42"/>
      <c r="BN42" s="42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99</v>
      </c>
      <c r="C43" s="27">
        <v>5076890</v>
      </c>
      <c r="D43" s="27">
        <v>0</v>
      </c>
      <c r="E43" s="27">
        <v>0</v>
      </c>
      <c r="F43" s="27">
        <v>52690</v>
      </c>
      <c r="G43" s="27">
        <v>0</v>
      </c>
      <c r="H43" s="27">
        <v>0</v>
      </c>
      <c r="I43" s="27">
        <v>372440</v>
      </c>
      <c r="J43" s="27">
        <v>0</v>
      </c>
      <c r="K43" s="27">
        <v>0</v>
      </c>
      <c r="L43" s="27">
        <v>3729230</v>
      </c>
      <c r="M43" s="27">
        <v>0</v>
      </c>
      <c r="N43" s="27">
        <v>0</v>
      </c>
      <c r="O43" s="27">
        <v>4954810</v>
      </c>
      <c r="P43" s="27">
        <v>0</v>
      </c>
      <c r="Q43" s="27">
        <v>0</v>
      </c>
      <c r="R43" s="27">
        <v>1143280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3944160</v>
      </c>
      <c r="Y43" s="27">
        <v>0</v>
      </c>
      <c r="Z43" s="27">
        <v>0</v>
      </c>
      <c r="AA43" s="27">
        <v>3906520</v>
      </c>
      <c r="AB43" s="27">
        <v>0</v>
      </c>
      <c r="AC43" s="27">
        <v>0</v>
      </c>
      <c r="AD43" s="27">
        <v>33479140</v>
      </c>
      <c r="AE43" s="27">
        <v>0</v>
      </c>
      <c r="AF43" s="27">
        <v>0</v>
      </c>
      <c r="AG43" s="27">
        <v>29670</v>
      </c>
      <c r="AH43" s="27">
        <v>0</v>
      </c>
      <c r="AI43" s="27">
        <v>0</v>
      </c>
      <c r="AJ43" s="27">
        <v>2526520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109880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aca="true" t="shared" si="8" ref="BU43:BW46">+C43+F43+I43+L43+O43+R43+U43+X43+AA43+AD43+AG43+AJ43+AM43+AP43+AS43+AV43+AY43+BB43+BE43+BH43+BK43+BN43+BQ43</f>
        <v>59325230</v>
      </c>
      <c r="BV43" s="28">
        <f t="shared" si="8"/>
        <v>0</v>
      </c>
      <c r="BW43" s="28">
        <f t="shared" si="8"/>
        <v>0</v>
      </c>
    </row>
    <row r="44" spans="1:75" ht="15">
      <c r="A44" s="24">
        <f>A43+1</f>
        <v>402</v>
      </c>
      <c r="B44" s="26" t="s">
        <v>100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8"/>
        <v>0</v>
      </c>
      <c r="BV44" s="28">
        <f t="shared" si="8"/>
        <v>0</v>
      </c>
      <c r="BW44" s="28">
        <f t="shared" si="8"/>
        <v>0</v>
      </c>
    </row>
    <row r="45" spans="1:75" ht="15">
      <c r="A45" s="24">
        <f>A44+1</f>
        <v>403</v>
      </c>
      <c r="B45" s="26" t="s">
        <v>101</v>
      </c>
      <c r="C45" s="27">
        <v>16541410</v>
      </c>
      <c r="D45" s="27">
        <v>0</v>
      </c>
      <c r="E45" s="27">
        <v>0</v>
      </c>
      <c r="F45" s="27">
        <v>249770</v>
      </c>
      <c r="G45" s="27">
        <v>0</v>
      </c>
      <c r="H45" s="27">
        <v>0</v>
      </c>
      <c r="I45" s="27">
        <v>415220</v>
      </c>
      <c r="J45" s="27">
        <v>0</v>
      </c>
      <c r="K45" s="27">
        <v>0</v>
      </c>
      <c r="L45" s="27">
        <v>14255290</v>
      </c>
      <c r="M45" s="27">
        <v>0</v>
      </c>
      <c r="N45" s="27">
        <v>0</v>
      </c>
      <c r="O45" s="27">
        <v>6036230</v>
      </c>
      <c r="P45" s="27">
        <v>0</v>
      </c>
      <c r="Q45" s="27">
        <v>0</v>
      </c>
      <c r="R45" s="27">
        <v>797680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7840350</v>
      </c>
      <c r="Y45" s="27">
        <v>0</v>
      </c>
      <c r="Z45" s="27">
        <v>0</v>
      </c>
      <c r="AA45" s="27">
        <v>6060100</v>
      </c>
      <c r="AB45" s="27">
        <v>0</v>
      </c>
      <c r="AC45" s="27">
        <v>0</v>
      </c>
      <c r="AD45" s="27">
        <v>73064820</v>
      </c>
      <c r="AE45" s="27">
        <v>0</v>
      </c>
      <c r="AF45" s="27">
        <v>0</v>
      </c>
      <c r="AG45" s="27">
        <v>48730</v>
      </c>
      <c r="AH45" s="27">
        <v>0</v>
      </c>
      <c r="AI45" s="27">
        <v>0</v>
      </c>
      <c r="AJ45" s="27">
        <v>5012670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223660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8"/>
        <v>130545930</v>
      </c>
      <c r="BV45" s="28">
        <f t="shared" si="8"/>
        <v>0</v>
      </c>
      <c r="BW45" s="28">
        <f t="shared" si="8"/>
        <v>0</v>
      </c>
    </row>
    <row r="46" spans="1:75" ht="15">
      <c r="A46" s="24">
        <f>A45+1</f>
        <v>404</v>
      </c>
      <c r="B46" s="26" t="s">
        <v>102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 t="shared" si="8"/>
        <v>0</v>
      </c>
      <c r="BV46" s="28">
        <f t="shared" si="8"/>
        <v>0</v>
      </c>
      <c r="BW46" s="28">
        <f t="shared" si="8"/>
        <v>0</v>
      </c>
    </row>
    <row r="47" spans="1:75" s="31" customFormat="1" ht="15.75" thickBot="1">
      <c r="A47" s="65">
        <v>400</v>
      </c>
      <c r="B47" s="29" t="s">
        <v>103</v>
      </c>
      <c r="C47" s="30">
        <f aca="true" t="shared" si="9" ref="C47:BN47">SUM(C43:C46)</f>
        <v>21618300</v>
      </c>
      <c r="D47" s="30">
        <f t="shared" si="9"/>
        <v>0</v>
      </c>
      <c r="E47" s="30">
        <f t="shared" si="9"/>
        <v>0</v>
      </c>
      <c r="F47" s="30">
        <f t="shared" si="9"/>
        <v>302460</v>
      </c>
      <c r="G47" s="30">
        <f t="shared" si="9"/>
        <v>0</v>
      </c>
      <c r="H47" s="30">
        <f t="shared" si="9"/>
        <v>0</v>
      </c>
      <c r="I47" s="30">
        <f t="shared" si="9"/>
        <v>787660</v>
      </c>
      <c r="J47" s="30">
        <f t="shared" si="9"/>
        <v>0</v>
      </c>
      <c r="K47" s="30">
        <f t="shared" si="9"/>
        <v>0</v>
      </c>
      <c r="L47" s="30">
        <f t="shared" si="9"/>
        <v>17984520</v>
      </c>
      <c r="M47" s="30">
        <f t="shared" si="9"/>
        <v>0</v>
      </c>
      <c r="N47" s="30">
        <f t="shared" si="9"/>
        <v>0</v>
      </c>
      <c r="O47" s="30">
        <f t="shared" si="9"/>
        <v>10991040</v>
      </c>
      <c r="P47" s="30">
        <f t="shared" si="9"/>
        <v>0</v>
      </c>
      <c r="Q47" s="30">
        <f t="shared" si="9"/>
        <v>0</v>
      </c>
      <c r="R47" s="30">
        <f t="shared" si="9"/>
        <v>1940960</v>
      </c>
      <c r="S47" s="30">
        <f t="shared" si="9"/>
        <v>0</v>
      </c>
      <c r="T47" s="30">
        <f t="shared" si="9"/>
        <v>0</v>
      </c>
      <c r="U47" s="30">
        <f t="shared" si="9"/>
        <v>0</v>
      </c>
      <c r="V47" s="30">
        <f t="shared" si="9"/>
        <v>0</v>
      </c>
      <c r="W47" s="30">
        <f t="shared" si="9"/>
        <v>0</v>
      </c>
      <c r="X47" s="30">
        <f t="shared" si="9"/>
        <v>11784510</v>
      </c>
      <c r="Y47" s="30">
        <f t="shared" si="9"/>
        <v>0</v>
      </c>
      <c r="Z47" s="30">
        <f t="shared" si="9"/>
        <v>0</v>
      </c>
      <c r="AA47" s="30">
        <f t="shared" si="9"/>
        <v>9966620</v>
      </c>
      <c r="AB47" s="30">
        <f t="shared" si="9"/>
        <v>0</v>
      </c>
      <c r="AC47" s="30">
        <f t="shared" si="9"/>
        <v>0</v>
      </c>
      <c r="AD47" s="30">
        <f t="shared" si="9"/>
        <v>106543960</v>
      </c>
      <c r="AE47" s="30">
        <f t="shared" si="9"/>
        <v>0</v>
      </c>
      <c r="AF47" s="30">
        <f t="shared" si="9"/>
        <v>0</v>
      </c>
      <c r="AG47" s="30">
        <f t="shared" si="9"/>
        <v>78400</v>
      </c>
      <c r="AH47" s="30">
        <f t="shared" si="9"/>
        <v>0</v>
      </c>
      <c r="AI47" s="30">
        <f t="shared" si="9"/>
        <v>0</v>
      </c>
      <c r="AJ47" s="30">
        <f t="shared" si="9"/>
        <v>7539190</v>
      </c>
      <c r="AK47" s="30">
        <f t="shared" si="9"/>
        <v>0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333540</v>
      </c>
      <c r="AQ47" s="30">
        <f t="shared" si="9"/>
        <v>0</v>
      </c>
      <c r="AR47" s="30">
        <f t="shared" si="9"/>
        <v>0</v>
      </c>
      <c r="AS47" s="30">
        <f t="shared" si="9"/>
        <v>0</v>
      </c>
      <c r="AT47" s="30">
        <f t="shared" si="9"/>
        <v>0</v>
      </c>
      <c r="AU47" s="30">
        <f t="shared" si="9"/>
        <v>0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</v>
      </c>
      <c r="BA47" s="30">
        <f t="shared" si="9"/>
        <v>0</v>
      </c>
      <c r="BB47" s="30">
        <f t="shared" si="9"/>
        <v>0</v>
      </c>
      <c r="BC47" s="30">
        <f t="shared" si="9"/>
        <v>0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0</v>
      </c>
      <c r="BH47" s="30">
        <f t="shared" si="9"/>
        <v>0</v>
      </c>
      <c r="BI47" s="30">
        <f t="shared" si="9"/>
        <v>0</v>
      </c>
      <c r="BJ47" s="30">
        <f t="shared" si="9"/>
        <v>0</v>
      </c>
      <c r="BK47" s="30">
        <f t="shared" si="9"/>
        <v>0</v>
      </c>
      <c r="BL47" s="30">
        <f t="shared" si="9"/>
        <v>0</v>
      </c>
      <c r="BM47" s="30">
        <f t="shared" si="9"/>
        <v>0</v>
      </c>
      <c r="BN47" s="30">
        <f t="shared" si="9"/>
        <v>0</v>
      </c>
      <c r="BO47" s="30">
        <f>SUM(BO43:BO46)</f>
        <v>0</v>
      </c>
      <c r="BP47" s="30">
        <f>SUM(BP43:BP46)</f>
        <v>0</v>
      </c>
      <c r="BQ47" s="30">
        <f>SUM(BQ43:BQ46)</f>
        <v>0</v>
      </c>
      <c r="BR47" s="30">
        <f>SUM(BR43:BR46)</f>
        <v>0</v>
      </c>
      <c r="BS47" s="30">
        <f>SUM(BS43:BS46)</f>
        <v>0</v>
      </c>
      <c r="BT47" s="30"/>
      <c r="BU47" s="30">
        <f>SUM(BU43:BU46)</f>
        <v>189871160</v>
      </c>
      <c r="BV47" s="30">
        <f>SUM(BV43:BV46)</f>
        <v>0</v>
      </c>
      <c r="BW47" s="30">
        <f>SUM(BW43:BW46)</f>
        <v>0</v>
      </c>
    </row>
    <row r="48" spans="1:75" ht="13.5" thickTop="1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</row>
    <row r="49" spans="1:75" ht="12.75">
      <c r="A49" s="46"/>
      <c r="B49" s="45" t="s">
        <v>104</v>
      </c>
      <c r="C49" s="41"/>
      <c r="D49" s="42"/>
      <c r="E49" s="42"/>
      <c r="F49" s="4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1"/>
      <c r="S49" s="42"/>
      <c r="T49" s="42"/>
      <c r="U49" s="4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2"/>
      <c r="AI49" s="42"/>
      <c r="AJ49" s="4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1"/>
      <c r="AW49" s="42"/>
      <c r="AX49" s="42"/>
      <c r="AY49" s="4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1"/>
      <c r="BL49" s="42"/>
      <c r="BM49" s="42"/>
      <c r="BN49" s="42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801000000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/>
      <c r="BU50" s="28">
        <f>+C50+F50+I50+L50+O50+R50+U50+X50+AA50+AD50+AG50+AJ50+AM50+AP50+AS50+AV50+AY50+BB50+BE50+BH50+BK50+BN50+BQ50</f>
        <v>801000000</v>
      </c>
      <c r="BV50" s="28">
        <f>+D50+G50+J50+M50+P50+S50+V50+Y50+AB50+AE50+AH50+AK50+AN50+AQ50+AT50+AW50+AZ50+BC50+BF50+BI50+BL50+BO50+BR50</f>
        <v>0</v>
      </c>
      <c r="BW50" s="28">
        <f>+E50+H50+K50+N50+Q50+T50+W50+Z50+AC50+AF50+AI50+AL50+AO50+AR50+AU50+AX50+BA50+BD50+BG50+BJ50+BM50+BP50+BS50</f>
        <v>0</v>
      </c>
    </row>
    <row r="51" spans="1:75" s="31" customFormat="1" ht="15.75" thickBot="1">
      <c r="A51" s="65">
        <v>500</v>
      </c>
      <c r="B51" s="29" t="s">
        <v>106</v>
      </c>
      <c r="C51" s="30">
        <f aca="true" t="shared" si="10" ref="C51:BN51">SUM(C50)</f>
        <v>0</v>
      </c>
      <c r="D51" s="30">
        <f t="shared" si="10"/>
        <v>0</v>
      </c>
      <c r="E51" s="30">
        <f t="shared" si="10"/>
        <v>0</v>
      </c>
      <c r="F51" s="30">
        <f t="shared" si="10"/>
        <v>0</v>
      </c>
      <c r="G51" s="30">
        <f t="shared" si="10"/>
        <v>0</v>
      </c>
      <c r="H51" s="30">
        <f t="shared" si="10"/>
        <v>0</v>
      </c>
      <c r="I51" s="30">
        <f t="shared" si="10"/>
        <v>0</v>
      </c>
      <c r="J51" s="30">
        <f t="shared" si="10"/>
        <v>0</v>
      </c>
      <c r="K51" s="30">
        <f t="shared" si="10"/>
        <v>0</v>
      </c>
      <c r="L51" s="30">
        <f t="shared" si="10"/>
        <v>0</v>
      </c>
      <c r="M51" s="30">
        <f t="shared" si="10"/>
        <v>0</v>
      </c>
      <c r="N51" s="30">
        <f t="shared" si="10"/>
        <v>0</v>
      </c>
      <c r="O51" s="30">
        <f t="shared" si="10"/>
        <v>0</v>
      </c>
      <c r="P51" s="30">
        <f t="shared" si="10"/>
        <v>0</v>
      </c>
      <c r="Q51" s="30">
        <f t="shared" si="10"/>
        <v>0</v>
      </c>
      <c r="R51" s="30">
        <f t="shared" si="10"/>
        <v>0</v>
      </c>
      <c r="S51" s="30">
        <f t="shared" si="10"/>
        <v>0</v>
      </c>
      <c r="T51" s="30">
        <f t="shared" si="10"/>
        <v>0</v>
      </c>
      <c r="U51" s="30">
        <f t="shared" si="10"/>
        <v>0</v>
      </c>
      <c r="V51" s="30">
        <f t="shared" si="10"/>
        <v>0</v>
      </c>
      <c r="W51" s="30">
        <f t="shared" si="10"/>
        <v>0</v>
      </c>
      <c r="X51" s="30">
        <f t="shared" si="10"/>
        <v>0</v>
      </c>
      <c r="Y51" s="30">
        <f t="shared" si="10"/>
        <v>0</v>
      </c>
      <c r="Z51" s="30">
        <f t="shared" si="10"/>
        <v>0</v>
      </c>
      <c r="AA51" s="30">
        <f t="shared" si="10"/>
        <v>0</v>
      </c>
      <c r="AB51" s="30">
        <f t="shared" si="10"/>
        <v>0</v>
      </c>
      <c r="AC51" s="30">
        <f t="shared" si="10"/>
        <v>0</v>
      </c>
      <c r="AD51" s="30">
        <f t="shared" si="10"/>
        <v>0</v>
      </c>
      <c r="AE51" s="30">
        <f t="shared" si="10"/>
        <v>0</v>
      </c>
      <c r="AF51" s="30">
        <f t="shared" si="10"/>
        <v>0</v>
      </c>
      <c r="AG51" s="30">
        <f t="shared" si="10"/>
        <v>0</v>
      </c>
      <c r="AH51" s="30">
        <f t="shared" si="10"/>
        <v>0</v>
      </c>
      <c r="AI51" s="30">
        <f t="shared" si="10"/>
        <v>0</v>
      </c>
      <c r="AJ51" s="30">
        <f t="shared" si="10"/>
        <v>0</v>
      </c>
      <c r="AK51" s="30">
        <f t="shared" si="10"/>
        <v>0</v>
      </c>
      <c r="AL51" s="30">
        <f t="shared" si="10"/>
        <v>0</v>
      </c>
      <c r="AM51" s="30">
        <f t="shared" si="10"/>
        <v>0</v>
      </c>
      <c r="AN51" s="30">
        <f t="shared" si="10"/>
        <v>0</v>
      </c>
      <c r="AO51" s="30">
        <f t="shared" si="10"/>
        <v>0</v>
      </c>
      <c r="AP51" s="30">
        <f t="shared" si="10"/>
        <v>0</v>
      </c>
      <c r="AQ51" s="30">
        <f t="shared" si="10"/>
        <v>0</v>
      </c>
      <c r="AR51" s="30">
        <f t="shared" si="10"/>
        <v>0</v>
      </c>
      <c r="AS51" s="30">
        <f t="shared" si="10"/>
        <v>0</v>
      </c>
      <c r="AT51" s="30">
        <f t="shared" si="10"/>
        <v>0</v>
      </c>
      <c r="AU51" s="30">
        <f t="shared" si="10"/>
        <v>0</v>
      </c>
      <c r="AV51" s="30">
        <f t="shared" si="10"/>
        <v>0</v>
      </c>
      <c r="AW51" s="30">
        <f t="shared" si="10"/>
        <v>0</v>
      </c>
      <c r="AX51" s="30">
        <f t="shared" si="10"/>
        <v>0</v>
      </c>
      <c r="AY51" s="30">
        <f t="shared" si="10"/>
        <v>0</v>
      </c>
      <c r="AZ51" s="30">
        <f t="shared" si="10"/>
        <v>0</v>
      </c>
      <c r="BA51" s="30">
        <f t="shared" si="10"/>
        <v>0</v>
      </c>
      <c r="BB51" s="30">
        <f t="shared" si="10"/>
        <v>0</v>
      </c>
      <c r="BC51" s="30">
        <f t="shared" si="10"/>
        <v>0</v>
      </c>
      <c r="BD51" s="30">
        <f t="shared" si="10"/>
        <v>0</v>
      </c>
      <c r="BE51" s="30">
        <f t="shared" si="10"/>
        <v>0</v>
      </c>
      <c r="BF51" s="30">
        <f t="shared" si="10"/>
        <v>0</v>
      </c>
      <c r="BG51" s="30">
        <f t="shared" si="10"/>
        <v>0</v>
      </c>
      <c r="BH51" s="30">
        <f t="shared" si="10"/>
        <v>0</v>
      </c>
      <c r="BI51" s="30">
        <f t="shared" si="10"/>
        <v>0</v>
      </c>
      <c r="BJ51" s="30">
        <f t="shared" si="10"/>
        <v>0</v>
      </c>
      <c r="BK51" s="30">
        <f t="shared" si="10"/>
        <v>0</v>
      </c>
      <c r="BL51" s="30">
        <f t="shared" si="10"/>
        <v>0</v>
      </c>
      <c r="BM51" s="30">
        <f t="shared" si="10"/>
        <v>0</v>
      </c>
      <c r="BN51" s="30">
        <f t="shared" si="10"/>
        <v>801000000</v>
      </c>
      <c r="BO51" s="30">
        <f>SUM(BO50)</f>
        <v>0</v>
      </c>
      <c r="BP51" s="30">
        <f>SUM(BP50)</f>
        <v>0</v>
      </c>
      <c r="BQ51" s="30">
        <f>SUM(BQ50)</f>
        <v>0</v>
      </c>
      <c r="BR51" s="30">
        <f>SUM(BR50)</f>
        <v>0</v>
      </c>
      <c r="BS51" s="30">
        <f>SUM(BS50)</f>
        <v>0</v>
      </c>
      <c r="BT51" s="30"/>
      <c r="BU51" s="30">
        <f>SUM(BU50)</f>
        <v>801000000</v>
      </c>
      <c r="BV51" s="30">
        <f>SUM(BV50)</f>
        <v>0</v>
      </c>
      <c r="BW51" s="30">
        <f>SUM(BW50)</f>
        <v>0</v>
      </c>
    </row>
    <row r="52" spans="1:75" ht="13.5" thickTop="1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ht="12.75">
      <c r="A53" s="46"/>
      <c r="B53" s="45" t="s">
        <v>107</v>
      </c>
      <c r="C53" s="41"/>
      <c r="D53" s="42"/>
      <c r="E53" s="42"/>
      <c r="F53" s="4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1"/>
      <c r="S53" s="42"/>
      <c r="T53" s="42"/>
      <c r="U53" s="4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2"/>
      <c r="AI53" s="42"/>
      <c r="AJ53" s="4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1"/>
      <c r="AW53" s="42"/>
      <c r="AX53" s="42"/>
      <c r="AY53" s="4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1"/>
      <c r="BL53" s="42"/>
      <c r="BM53" s="42"/>
      <c r="BN53" s="42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277095100</v>
      </c>
      <c r="BR54" s="27">
        <v>0</v>
      </c>
      <c r="BS54" s="27">
        <v>0</v>
      </c>
      <c r="BT54" s="27"/>
      <c r="BU54" s="28">
        <f aca="true" t="shared" si="11" ref="BU54:BW55">+C54+F54+I54+L54+O54+R54+U54+X54+AA54+AD54+AG54+AJ54+AM54+AP54+AS54+AV54+AY54+BB54+BE54+BH54+BK54+BN54+BQ54</f>
        <v>277095100</v>
      </c>
      <c r="BV54" s="28">
        <f t="shared" si="11"/>
        <v>0</v>
      </c>
      <c r="BW54" s="28">
        <f t="shared" si="11"/>
        <v>0</v>
      </c>
    </row>
    <row r="55" spans="1:75" ht="15">
      <c r="A55" s="24">
        <f>A54+1</f>
        <v>702</v>
      </c>
      <c r="B55" s="26" t="s">
        <v>109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38652660</v>
      </c>
      <c r="BR55" s="27">
        <v>0</v>
      </c>
      <c r="BS55" s="27">
        <v>0</v>
      </c>
      <c r="BT55" s="27"/>
      <c r="BU55" s="28">
        <f t="shared" si="11"/>
        <v>38652660</v>
      </c>
      <c r="BV55" s="28">
        <f t="shared" si="11"/>
        <v>0</v>
      </c>
      <c r="BW55" s="28">
        <f t="shared" si="11"/>
        <v>0</v>
      </c>
    </row>
    <row r="56" spans="1:75" s="31" customFormat="1" ht="15.75" thickBot="1">
      <c r="A56" s="65">
        <v>700</v>
      </c>
      <c r="B56" s="29" t="s">
        <v>110</v>
      </c>
      <c r="C56" s="30">
        <f aca="true" t="shared" si="12" ref="C56:BN56">SUM(C54:C55)</f>
        <v>0</v>
      </c>
      <c r="D56" s="30">
        <f t="shared" si="12"/>
        <v>0</v>
      </c>
      <c r="E56" s="30">
        <f t="shared" si="12"/>
        <v>0</v>
      </c>
      <c r="F56" s="30">
        <f t="shared" si="12"/>
        <v>0</v>
      </c>
      <c r="G56" s="30">
        <f t="shared" si="12"/>
        <v>0</v>
      </c>
      <c r="H56" s="30">
        <f t="shared" si="12"/>
        <v>0</v>
      </c>
      <c r="I56" s="30">
        <f t="shared" si="12"/>
        <v>0</v>
      </c>
      <c r="J56" s="30">
        <f t="shared" si="12"/>
        <v>0</v>
      </c>
      <c r="K56" s="30">
        <f t="shared" si="12"/>
        <v>0</v>
      </c>
      <c r="L56" s="30">
        <f t="shared" si="12"/>
        <v>0</v>
      </c>
      <c r="M56" s="30">
        <f t="shared" si="12"/>
        <v>0</v>
      </c>
      <c r="N56" s="30">
        <f t="shared" si="12"/>
        <v>0</v>
      </c>
      <c r="O56" s="30">
        <f t="shared" si="12"/>
        <v>0</v>
      </c>
      <c r="P56" s="30">
        <f t="shared" si="12"/>
        <v>0</v>
      </c>
      <c r="Q56" s="30">
        <f t="shared" si="12"/>
        <v>0</v>
      </c>
      <c r="R56" s="30">
        <f t="shared" si="12"/>
        <v>0</v>
      </c>
      <c r="S56" s="30">
        <f t="shared" si="12"/>
        <v>0</v>
      </c>
      <c r="T56" s="30">
        <f t="shared" si="12"/>
        <v>0</v>
      </c>
      <c r="U56" s="30">
        <f t="shared" si="12"/>
        <v>0</v>
      </c>
      <c r="V56" s="30">
        <f t="shared" si="12"/>
        <v>0</v>
      </c>
      <c r="W56" s="30">
        <f t="shared" si="12"/>
        <v>0</v>
      </c>
      <c r="X56" s="30">
        <f t="shared" si="12"/>
        <v>0</v>
      </c>
      <c r="Y56" s="30">
        <f t="shared" si="12"/>
        <v>0</v>
      </c>
      <c r="Z56" s="30">
        <f t="shared" si="12"/>
        <v>0</v>
      </c>
      <c r="AA56" s="30">
        <f t="shared" si="12"/>
        <v>0</v>
      </c>
      <c r="AB56" s="30">
        <f t="shared" si="12"/>
        <v>0</v>
      </c>
      <c r="AC56" s="30">
        <f t="shared" si="12"/>
        <v>0</v>
      </c>
      <c r="AD56" s="30">
        <f t="shared" si="12"/>
        <v>0</v>
      </c>
      <c r="AE56" s="30">
        <f t="shared" si="12"/>
        <v>0</v>
      </c>
      <c r="AF56" s="30">
        <f t="shared" si="12"/>
        <v>0</v>
      </c>
      <c r="AG56" s="30">
        <f t="shared" si="12"/>
        <v>0</v>
      </c>
      <c r="AH56" s="30">
        <f t="shared" si="12"/>
        <v>0</v>
      </c>
      <c r="AI56" s="30">
        <f t="shared" si="12"/>
        <v>0</v>
      </c>
      <c r="AJ56" s="30">
        <f t="shared" si="12"/>
        <v>0</v>
      </c>
      <c r="AK56" s="30">
        <f t="shared" si="12"/>
        <v>0</v>
      </c>
      <c r="AL56" s="30">
        <f t="shared" si="12"/>
        <v>0</v>
      </c>
      <c r="AM56" s="30">
        <f t="shared" si="12"/>
        <v>0</v>
      </c>
      <c r="AN56" s="30">
        <f t="shared" si="12"/>
        <v>0</v>
      </c>
      <c r="AO56" s="30">
        <f t="shared" si="12"/>
        <v>0</v>
      </c>
      <c r="AP56" s="30">
        <f t="shared" si="12"/>
        <v>0</v>
      </c>
      <c r="AQ56" s="30">
        <f t="shared" si="12"/>
        <v>0</v>
      </c>
      <c r="AR56" s="30">
        <f t="shared" si="12"/>
        <v>0</v>
      </c>
      <c r="AS56" s="30">
        <f t="shared" si="12"/>
        <v>0</v>
      </c>
      <c r="AT56" s="30">
        <f t="shared" si="12"/>
        <v>0</v>
      </c>
      <c r="AU56" s="30">
        <f t="shared" si="12"/>
        <v>0</v>
      </c>
      <c r="AV56" s="30">
        <f t="shared" si="12"/>
        <v>0</v>
      </c>
      <c r="AW56" s="30">
        <f t="shared" si="12"/>
        <v>0</v>
      </c>
      <c r="AX56" s="30">
        <f t="shared" si="12"/>
        <v>0</v>
      </c>
      <c r="AY56" s="30">
        <f t="shared" si="12"/>
        <v>0</v>
      </c>
      <c r="AZ56" s="30">
        <f t="shared" si="12"/>
        <v>0</v>
      </c>
      <c r="BA56" s="30">
        <f t="shared" si="12"/>
        <v>0</v>
      </c>
      <c r="BB56" s="30">
        <f t="shared" si="12"/>
        <v>0</v>
      </c>
      <c r="BC56" s="30">
        <f t="shared" si="12"/>
        <v>0</v>
      </c>
      <c r="BD56" s="30">
        <f t="shared" si="12"/>
        <v>0</v>
      </c>
      <c r="BE56" s="30">
        <f t="shared" si="12"/>
        <v>0</v>
      </c>
      <c r="BF56" s="30">
        <f t="shared" si="12"/>
        <v>0</v>
      </c>
      <c r="BG56" s="30">
        <f t="shared" si="12"/>
        <v>0</v>
      </c>
      <c r="BH56" s="30">
        <f t="shared" si="12"/>
        <v>0</v>
      </c>
      <c r="BI56" s="30">
        <f t="shared" si="12"/>
        <v>0</v>
      </c>
      <c r="BJ56" s="30">
        <f t="shared" si="12"/>
        <v>0</v>
      </c>
      <c r="BK56" s="30">
        <f t="shared" si="12"/>
        <v>0</v>
      </c>
      <c r="BL56" s="30">
        <f t="shared" si="12"/>
        <v>0</v>
      </c>
      <c r="BM56" s="30">
        <f t="shared" si="12"/>
        <v>0</v>
      </c>
      <c r="BN56" s="30">
        <f t="shared" si="12"/>
        <v>0</v>
      </c>
      <c r="BO56" s="30">
        <f>SUM(BO54:BO55)</f>
        <v>0</v>
      </c>
      <c r="BP56" s="30">
        <f>SUM(BP54:BP55)</f>
        <v>0</v>
      </c>
      <c r="BQ56" s="30">
        <f>SUM(BQ54:BQ55)</f>
        <v>315747760</v>
      </c>
      <c r="BR56" s="30">
        <f>SUM(BR54:BR55)</f>
        <v>0</v>
      </c>
      <c r="BS56" s="30">
        <f>SUM(BS54:BS55)</f>
        <v>0</v>
      </c>
      <c r="BT56" s="30"/>
      <c r="BU56" s="30">
        <f>SUM(BU54:BU55)</f>
        <v>315747760</v>
      </c>
      <c r="BV56" s="30">
        <f>SUM(BV54:BV55)</f>
        <v>0</v>
      </c>
      <c r="BW56" s="30">
        <f>SUM(BW54:BW55)</f>
        <v>0</v>
      </c>
    </row>
    <row r="57" spans="1:75" ht="16.5" thickBot="1" thickTop="1">
      <c r="A57" s="34"/>
      <c r="B57" s="35" t="s">
        <v>111</v>
      </c>
      <c r="C57" s="36">
        <f aca="true" t="shared" si="13" ref="C57:BN57">+C25+C33+C40+C47+C51+C56</f>
        <v>1196612143.23</v>
      </c>
      <c r="D57" s="36">
        <f t="shared" si="13"/>
        <v>289914002.74</v>
      </c>
      <c r="E57" s="36">
        <f t="shared" si="13"/>
        <v>0</v>
      </c>
      <c r="F57" s="36">
        <f t="shared" si="13"/>
        <v>2907550</v>
      </c>
      <c r="G57" s="36">
        <f t="shared" si="13"/>
        <v>0</v>
      </c>
      <c r="H57" s="36">
        <f t="shared" si="13"/>
        <v>0</v>
      </c>
      <c r="I57" s="36">
        <f t="shared" si="13"/>
        <v>164910245.39</v>
      </c>
      <c r="J57" s="36">
        <f t="shared" si="13"/>
        <v>10823.63</v>
      </c>
      <c r="K57" s="36">
        <f t="shared" si="13"/>
        <v>0</v>
      </c>
      <c r="L57" s="36">
        <f t="shared" si="13"/>
        <v>503163303.13</v>
      </c>
      <c r="M57" s="36">
        <f t="shared" si="13"/>
        <v>129866272.88</v>
      </c>
      <c r="N57" s="36">
        <f t="shared" si="13"/>
        <v>0</v>
      </c>
      <c r="O57" s="36">
        <f t="shared" si="13"/>
        <v>231175270.07</v>
      </c>
      <c r="P57" s="36">
        <f t="shared" si="13"/>
        <v>52825570.28</v>
      </c>
      <c r="Q57" s="36">
        <f t="shared" si="13"/>
        <v>0</v>
      </c>
      <c r="R57" s="36">
        <f t="shared" si="13"/>
        <v>108215331.21000001</v>
      </c>
      <c r="S57" s="36">
        <f t="shared" si="13"/>
        <v>51510000</v>
      </c>
      <c r="T57" s="36">
        <f t="shared" si="13"/>
        <v>0</v>
      </c>
      <c r="U57" s="36">
        <f t="shared" si="13"/>
        <v>2325300</v>
      </c>
      <c r="V57" s="36">
        <f t="shared" si="13"/>
        <v>0</v>
      </c>
      <c r="W57" s="36">
        <f t="shared" si="13"/>
        <v>0</v>
      </c>
      <c r="X57" s="36">
        <f t="shared" si="13"/>
        <v>640938025.62</v>
      </c>
      <c r="Y57" s="36">
        <f t="shared" si="13"/>
        <v>331625545.47</v>
      </c>
      <c r="Z57" s="36">
        <f t="shared" si="13"/>
        <v>0</v>
      </c>
      <c r="AA57" s="36">
        <f t="shared" si="13"/>
        <v>560871619.51</v>
      </c>
      <c r="AB57" s="36">
        <f t="shared" si="13"/>
        <v>127155507.47</v>
      </c>
      <c r="AC57" s="36">
        <f t="shared" si="13"/>
        <v>0</v>
      </c>
      <c r="AD57" s="36">
        <f t="shared" si="13"/>
        <v>5490603149.76</v>
      </c>
      <c r="AE57" s="36">
        <f t="shared" si="13"/>
        <v>3678968240.05</v>
      </c>
      <c r="AF57" s="36">
        <f t="shared" si="13"/>
        <v>0</v>
      </c>
      <c r="AG57" s="36">
        <f t="shared" si="13"/>
        <v>6567440</v>
      </c>
      <c r="AH57" s="36">
        <f t="shared" si="13"/>
        <v>0</v>
      </c>
      <c r="AI57" s="36">
        <f t="shared" si="13"/>
        <v>0</v>
      </c>
      <c r="AJ57" s="36">
        <f t="shared" si="13"/>
        <v>567311796.24</v>
      </c>
      <c r="AK57" s="36">
        <f t="shared" si="13"/>
        <v>53177899.91</v>
      </c>
      <c r="AL57" s="36">
        <f t="shared" si="13"/>
        <v>0</v>
      </c>
      <c r="AM57" s="36">
        <f t="shared" si="13"/>
        <v>2237630</v>
      </c>
      <c r="AN57" s="36">
        <f t="shared" si="13"/>
        <v>0</v>
      </c>
      <c r="AO57" s="36">
        <f t="shared" si="13"/>
        <v>0</v>
      </c>
      <c r="AP57" s="36">
        <f t="shared" si="13"/>
        <v>38409236.32</v>
      </c>
      <c r="AQ57" s="36">
        <f t="shared" si="13"/>
        <v>1375000</v>
      </c>
      <c r="AR57" s="36">
        <f t="shared" si="13"/>
        <v>0</v>
      </c>
      <c r="AS57" s="36">
        <f t="shared" si="13"/>
        <v>20646600</v>
      </c>
      <c r="AT57" s="36">
        <f t="shared" si="13"/>
        <v>0</v>
      </c>
      <c r="AU57" s="36">
        <f t="shared" si="13"/>
        <v>0</v>
      </c>
      <c r="AV57" s="36">
        <f t="shared" si="13"/>
        <v>585160</v>
      </c>
      <c r="AW57" s="36">
        <f t="shared" si="13"/>
        <v>0</v>
      </c>
      <c r="AX57" s="36">
        <f t="shared" si="13"/>
        <v>0</v>
      </c>
      <c r="AY57" s="36">
        <f t="shared" si="13"/>
        <v>15305134.13</v>
      </c>
      <c r="AZ57" s="36">
        <f t="shared" si="13"/>
        <v>14275000</v>
      </c>
      <c r="BA57" s="36">
        <f t="shared" si="13"/>
        <v>0</v>
      </c>
      <c r="BB57" s="36">
        <f t="shared" si="13"/>
        <v>0</v>
      </c>
      <c r="BC57" s="36">
        <f t="shared" si="13"/>
        <v>0</v>
      </c>
      <c r="BD57" s="36">
        <f t="shared" si="13"/>
        <v>0</v>
      </c>
      <c r="BE57" s="36">
        <f t="shared" si="13"/>
        <v>11617620</v>
      </c>
      <c r="BF57" s="36">
        <f t="shared" si="13"/>
        <v>0</v>
      </c>
      <c r="BG57" s="36">
        <f t="shared" si="13"/>
        <v>0</v>
      </c>
      <c r="BH57" s="36">
        <f t="shared" si="13"/>
        <v>353111230</v>
      </c>
      <c r="BI57" s="36">
        <f t="shared" si="13"/>
        <v>0</v>
      </c>
      <c r="BJ57" s="36">
        <f t="shared" si="13"/>
        <v>0</v>
      </c>
      <c r="BK57" s="36">
        <f t="shared" si="13"/>
        <v>0</v>
      </c>
      <c r="BL57" s="36">
        <f t="shared" si="13"/>
        <v>0</v>
      </c>
      <c r="BM57" s="36">
        <f t="shared" si="13"/>
        <v>0</v>
      </c>
      <c r="BN57" s="36">
        <f t="shared" si="13"/>
        <v>801000000</v>
      </c>
      <c r="BO57" s="36">
        <f>+BO25+BO33+BO40+BO47+BO51+BO56</f>
        <v>0</v>
      </c>
      <c r="BP57" s="36">
        <f>+BP25+BP33+BP40+BP47+BP51+BP56</f>
        <v>0</v>
      </c>
      <c r="BQ57" s="36">
        <f>+BQ25+BQ33+BQ40+BQ47+BQ51+BQ56</f>
        <v>315747760</v>
      </c>
      <c r="BR57" s="36">
        <f>+BR25+BR33+BR40+BR47+BR51+BR56</f>
        <v>0</v>
      </c>
      <c r="BS57" s="36">
        <f>+BS25+BS33+BS40+BS47+BS51+BS56</f>
        <v>0</v>
      </c>
      <c r="BT57" s="36"/>
      <c r="BU57" s="36">
        <f>+BU12+BU25+BU33+BU40+BU47+BU51+BU56</f>
        <v>11034261544.61</v>
      </c>
      <c r="BV57" s="36">
        <f>+BV25+BV33+BV40+BV47+BV51+BV56</f>
        <v>4730703862.43</v>
      </c>
      <c r="BW57" s="36">
        <f>+BW25+BW33+BW40+BW47+BW51+BW56</f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C3:F3"/>
    <mergeCell ref="B7:B8"/>
    <mergeCell ref="C7:E7"/>
    <mergeCell ref="F7:H7"/>
    <mergeCell ref="I7:K7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5.8515625" style="0" customWidth="1"/>
    <col min="5" max="5" width="13.7109375" style="0" customWidth="1"/>
    <col min="6" max="6" width="18.7109375" style="0" customWidth="1"/>
    <col min="7" max="7" width="14.7109375" style="0" customWidth="1"/>
    <col min="8" max="8" width="13.7109375" style="0" customWidth="1"/>
    <col min="9" max="9" width="18.7109375" style="0" customWidth="1"/>
    <col min="10" max="10" width="14.421875" style="0" customWidth="1"/>
    <col min="11" max="11" width="13.7109375" style="0" customWidth="1"/>
    <col min="12" max="12" width="18.7109375" style="0" customWidth="1"/>
    <col min="13" max="13" width="16.00390625" style="0" customWidth="1"/>
    <col min="14" max="14" width="13.57421875" style="0" customWidth="1"/>
    <col min="15" max="15" width="18.7109375" style="0" customWidth="1"/>
    <col min="16" max="16" width="14.28125" style="0" customWidth="1"/>
    <col min="17" max="17" width="13.7109375" style="0" customWidth="1"/>
    <col min="18" max="18" width="18.7109375" style="0" customWidth="1"/>
    <col min="19" max="19" width="14.140625" style="0" customWidth="1"/>
    <col min="20" max="20" width="13.7109375" style="0" customWidth="1"/>
    <col min="21" max="21" width="18.7109375" style="0" customWidth="1"/>
    <col min="22" max="22" width="15.7109375" style="0" customWidth="1"/>
    <col min="23" max="23" width="13.7109375" style="0" customWidth="1"/>
    <col min="24" max="24" width="18.7109375" style="0" customWidth="1"/>
    <col min="25" max="25" width="16.421875" style="0" customWidth="1"/>
    <col min="26" max="26" width="13.57421875" style="0" customWidth="1"/>
    <col min="27" max="27" width="18.7109375" style="0" customWidth="1"/>
    <col min="28" max="28" width="15.8515625" style="0" customWidth="1"/>
    <col min="29" max="29" width="13.7109375" style="0" customWidth="1"/>
    <col min="30" max="30" width="18.7109375" style="0" customWidth="1"/>
    <col min="31" max="31" width="17.00390625" style="0" customWidth="1"/>
    <col min="32" max="32" width="13.421875" style="0" customWidth="1"/>
    <col min="33" max="33" width="16.57421875" style="0" customWidth="1"/>
    <col min="34" max="34" width="14.7109375" style="0" customWidth="1"/>
    <col min="35" max="35" width="13.7109375" style="0" customWidth="1"/>
    <col min="36" max="36" width="18.7109375" style="0" customWidth="1"/>
    <col min="37" max="37" width="14.8515625" style="0" customWidth="1"/>
    <col min="38" max="38" width="13.7109375" style="0" customWidth="1"/>
    <col min="39" max="39" width="18.7109375" style="0" customWidth="1"/>
    <col min="40" max="40" width="14.7109375" style="0" customWidth="1"/>
    <col min="41" max="41" width="13.7109375" style="0" customWidth="1"/>
    <col min="42" max="42" width="18.7109375" style="0" customWidth="1"/>
    <col min="43" max="44" width="13.7109375" style="0" customWidth="1"/>
    <col min="45" max="45" width="18.7109375" style="0" customWidth="1"/>
    <col min="46" max="46" width="14.28125" style="0" customWidth="1"/>
    <col min="47" max="47" width="13.7109375" style="0" customWidth="1"/>
    <col min="48" max="48" width="18.7109375" style="0" customWidth="1"/>
    <col min="49" max="49" width="14.421875" style="0" customWidth="1"/>
    <col min="50" max="50" width="13.7109375" style="0" customWidth="1"/>
    <col min="51" max="51" width="18.7109375" style="0" customWidth="1"/>
    <col min="52" max="52" width="15.28125" style="0" customWidth="1"/>
    <col min="53" max="53" width="13.7109375" style="0" customWidth="1"/>
    <col min="54" max="54" width="18.7109375" style="0" customWidth="1"/>
    <col min="55" max="55" width="14.8515625" style="0" customWidth="1"/>
    <col min="56" max="56" width="13.7109375" style="0" customWidth="1"/>
    <col min="57" max="57" width="18.7109375" style="0" customWidth="1"/>
    <col min="58" max="58" width="13.28125" style="0" customWidth="1"/>
    <col min="59" max="59" width="13.7109375" style="0" customWidth="1"/>
    <col min="60" max="60" width="18.7109375" style="0" customWidth="1"/>
    <col min="61" max="61" width="14.421875" style="0" customWidth="1"/>
    <col min="62" max="62" width="13.8515625" style="0" customWidth="1"/>
    <col min="63" max="63" width="14.57421875" style="0" customWidth="1"/>
    <col min="64" max="64" width="13.8515625" style="0" customWidth="1"/>
    <col min="65" max="65" width="13.7109375" style="0" customWidth="1"/>
    <col min="66" max="66" width="15.28125" style="0" customWidth="1"/>
    <col min="67" max="67" width="14.421875" style="0" customWidth="1"/>
    <col min="68" max="68" width="13.7109375" style="0" customWidth="1"/>
    <col min="69" max="69" width="16.7109375" style="0" customWidth="1"/>
    <col min="70" max="70" width="13.00390625" style="0" customWidth="1"/>
    <col min="71" max="71" width="13.7109375" style="0" customWidth="1"/>
    <col min="72" max="72" width="12.421875" style="0" customWidth="1"/>
    <col min="73" max="74" width="18.7109375" style="0" customWidth="1"/>
    <col min="75" max="75" width="15.140625" style="0" customWidth="1"/>
  </cols>
  <sheetData>
    <row r="1" spans="1:10" ht="45" customHeight="1">
      <c r="A1" s="83" t="s">
        <v>138</v>
      </c>
      <c r="B1" s="83"/>
      <c r="C1" s="71"/>
      <c r="D1" s="71"/>
      <c r="E1" s="71"/>
      <c r="F1" s="71"/>
      <c r="G1" s="71"/>
      <c r="H1" s="71"/>
      <c r="I1" s="71"/>
      <c r="J1" s="71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7"/>
      <c r="C5" s="37" t="s">
        <v>131</v>
      </c>
      <c r="D5" s="3">
        <v>2024</v>
      </c>
      <c r="G5" s="3"/>
    </row>
    <row r="6" spans="2:7" ht="18.75">
      <c r="B6" s="3"/>
      <c r="G6" s="3"/>
    </row>
    <row r="7" spans="1:75" ht="12.75" customHeight="1">
      <c r="A7" s="76"/>
      <c r="B7" s="111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104" t="s">
        <v>129</v>
      </c>
      <c r="BU7" s="106" t="s">
        <v>130</v>
      </c>
      <c r="BV7" s="99"/>
      <c r="BW7" s="107"/>
    </row>
    <row r="8" spans="1:75" s="21" customFormat="1" ht="58.5" customHeight="1">
      <c r="A8" s="77"/>
      <c r="B8" s="112"/>
      <c r="C8" s="99" t="s">
        <v>67</v>
      </c>
      <c r="D8" s="99"/>
      <c r="E8" s="97"/>
      <c r="F8" s="100" t="s">
        <v>68</v>
      </c>
      <c r="G8" s="97"/>
      <c r="H8" s="98"/>
      <c r="I8" s="91" t="s">
        <v>69</v>
      </c>
      <c r="J8" s="92"/>
      <c r="K8" s="93"/>
      <c r="L8" s="94" t="s">
        <v>70</v>
      </c>
      <c r="M8" s="95"/>
      <c r="N8" s="93"/>
      <c r="O8" s="94" t="s">
        <v>71</v>
      </c>
      <c r="P8" s="95"/>
      <c r="Q8" s="93"/>
      <c r="R8" s="99" t="s">
        <v>133</v>
      </c>
      <c r="S8" s="99"/>
      <c r="T8" s="97"/>
      <c r="U8" s="100" t="s">
        <v>112</v>
      </c>
      <c r="V8" s="97"/>
      <c r="W8" s="98"/>
      <c r="X8" s="91" t="s">
        <v>113</v>
      </c>
      <c r="Y8" s="92"/>
      <c r="Z8" s="93"/>
      <c r="AA8" s="94" t="s">
        <v>114</v>
      </c>
      <c r="AB8" s="95"/>
      <c r="AC8" s="93"/>
      <c r="AD8" s="94" t="s">
        <v>115</v>
      </c>
      <c r="AE8" s="95"/>
      <c r="AF8" s="93"/>
      <c r="AG8" s="99" t="s">
        <v>116</v>
      </c>
      <c r="AH8" s="99"/>
      <c r="AI8" s="97"/>
      <c r="AJ8" s="100" t="s">
        <v>117</v>
      </c>
      <c r="AK8" s="97"/>
      <c r="AL8" s="98"/>
      <c r="AM8" s="91" t="s">
        <v>118</v>
      </c>
      <c r="AN8" s="92"/>
      <c r="AO8" s="93"/>
      <c r="AP8" s="94" t="s">
        <v>119</v>
      </c>
      <c r="AQ8" s="95"/>
      <c r="AR8" s="93"/>
      <c r="AS8" s="94" t="s">
        <v>120</v>
      </c>
      <c r="AT8" s="95"/>
      <c r="AU8" s="93"/>
      <c r="AV8" s="99" t="s">
        <v>121</v>
      </c>
      <c r="AW8" s="99"/>
      <c r="AX8" s="97"/>
      <c r="AY8" s="100" t="s">
        <v>122</v>
      </c>
      <c r="AZ8" s="97"/>
      <c r="BA8" s="98"/>
      <c r="BB8" s="91" t="s">
        <v>123</v>
      </c>
      <c r="BC8" s="92"/>
      <c r="BD8" s="93"/>
      <c r="BE8" s="94" t="s">
        <v>124</v>
      </c>
      <c r="BF8" s="95"/>
      <c r="BG8" s="93"/>
      <c r="BH8" s="94" t="s">
        <v>125</v>
      </c>
      <c r="BI8" s="95"/>
      <c r="BJ8" s="93"/>
      <c r="BK8" s="99" t="s">
        <v>126</v>
      </c>
      <c r="BL8" s="99"/>
      <c r="BM8" s="97"/>
      <c r="BN8" s="100" t="s">
        <v>127</v>
      </c>
      <c r="BO8" s="97"/>
      <c r="BP8" s="98"/>
      <c r="BQ8" s="91" t="s">
        <v>128</v>
      </c>
      <c r="BR8" s="92"/>
      <c r="BS8" s="95"/>
      <c r="BT8" s="105"/>
      <c r="BU8" s="108"/>
      <c r="BV8" s="113"/>
      <c r="BW8" s="110"/>
    </row>
    <row r="9" spans="1:75" s="21" customFormat="1" ht="11.25" customHeight="1">
      <c r="A9" s="77"/>
      <c r="C9" s="85" t="s">
        <v>4</v>
      </c>
      <c r="D9" s="86"/>
      <c r="E9" s="55" t="s">
        <v>5</v>
      </c>
      <c r="F9" s="85" t="s">
        <v>4</v>
      </c>
      <c r="G9" s="86"/>
      <c r="H9" s="62" t="s">
        <v>5</v>
      </c>
      <c r="I9" s="85" t="s">
        <v>4</v>
      </c>
      <c r="J9" s="86"/>
      <c r="K9" s="22" t="s">
        <v>5</v>
      </c>
      <c r="L9" s="85" t="s">
        <v>4</v>
      </c>
      <c r="M9" s="86"/>
      <c r="N9" s="22" t="s">
        <v>5</v>
      </c>
      <c r="O9" s="85" t="s">
        <v>4</v>
      </c>
      <c r="P9" s="86"/>
      <c r="Q9" s="22" t="s">
        <v>5</v>
      </c>
      <c r="R9" s="90" t="s">
        <v>4</v>
      </c>
      <c r="S9" s="86"/>
      <c r="T9" s="55" t="s">
        <v>5</v>
      </c>
      <c r="U9" s="85" t="s">
        <v>4</v>
      </c>
      <c r="V9" s="86"/>
      <c r="W9" s="62" t="s">
        <v>5</v>
      </c>
      <c r="X9" s="85" t="s">
        <v>4</v>
      </c>
      <c r="Y9" s="86"/>
      <c r="Z9" s="22" t="s">
        <v>5</v>
      </c>
      <c r="AA9" s="85" t="s">
        <v>4</v>
      </c>
      <c r="AB9" s="86"/>
      <c r="AC9" s="22" t="s">
        <v>5</v>
      </c>
      <c r="AD9" s="85" t="s">
        <v>4</v>
      </c>
      <c r="AE9" s="86"/>
      <c r="AF9" s="22" t="s">
        <v>5</v>
      </c>
      <c r="AG9" s="90" t="s">
        <v>4</v>
      </c>
      <c r="AH9" s="86"/>
      <c r="AI9" s="55" t="s">
        <v>5</v>
      </c>
      <c r="AJ9" s="85" t="s">
        <v>4</v>
      </c>
      <c r="AK9" s="86"/>
      <c r="AL9" s="62" t="s">
        <v>5</v>
      </c>
      <c r="AM9" s="85" t="s">
        <v>4</v>
      </c>
      <c r="AN9" s="86"/>
      <c r="AO9" s="22" t="s">
        <v>5</v>
      </c>
      <c r="AP9" s="85" t="s">
        <v>4</v>
      </c>
      <c r="AQ9" s="86"/>
      <c r="AR9" s="22" t="s">
        <v>5</v>
      </c>
      <c r="AS9" s="85" t="s">
        <v>4</v>
      </c>
      <c r="AT9" s="86"/>
      <c r="AU9" s="22" t="s">
        <v>5</v>
      </c>
      <c r="AV9" s="90" t="s">
        <v>4</v>
      </c>
      <c r="AW9" s="86"/>
      <c r="AX9" s="55" t="s">
        <v>5</v>
      </c>
      <c r="AY9" s="85" t="s">
        <v>4</v>
      </c>
      <c r="AZ9" s="86"/>
      <c r="BA9" s="62" t="s">
        <v>5</v>
      </c>
      <c r="BB9" s="85" t="s">
        <v>4</v>
      </c>
      <c r="BC9" s="86"/>
      <c r="BD9" s="22" t="s">
        <v>5</v>
      </c>
      <c r="BE9" s="85" t="s">
        <v>4</v>
      </c>
      <c r="BF9" s="86"/>
      <c r="BG9" s="22" t="s">
        <v>5</v>
      </c>
      <c r="BH9" s="85" t="s">
        <v>4</v>
      </c>
      <c r="BI9" s="86"/>
      <c r="BJ9" s="80" t="s">
        <v>5</v>
      </c>
      <c r="BK9" s="85" t="s">
        <v>4</v>
      </c>
      <c r="BL9" s="86"/>
      <c r="BM9" s="55" t="s">
        <v>5</v>
      </c>
      <c r="BN9" s="85" t="s">
        <v>4</v>
      </c>
      <c r="BO9" s="86"/>
      <c r="BP9" s="62" t="s">
        <v>5</v>
      </c>
      <c r="BQ9" s="85" t="s">
        <v>4</v>
      </c>
      <c r="BR9" s="86"/>
      <c r="BS9" s="22" t="s">
        <v>5</v>
      </c>
      <c r="BT9" s="69" t="s">
        <v>4</v>
      </c>
      <c r="BU9" s="85" t="s">
        <v>4</v>
      </c>
      <c r="BV9" s="86"/>
      <c r="BW9" s="22" t="s">
        <v>5</v>
      </c>
    </row>
    <row r="10" spans="1:75" s="21" customFormat="1" ht="39" customHeight="1">
      <c r="A10" s="78"/>
      <c r="C10" s="56"/>
      <c r="D10" s="60" t="s">
        <v>72</v>
      </c>
      <c r="E10" s="58"/>
      <c r="F10" s="59"/>
      <c r="G10" s="60" t="s">
        <v>72</v>
      </c>
      <c r="H10" s="61"/>
      <c r="I10" s="59"/>
      <c r="J10" s="63" t="s">
        <v>72</v>
      </c>
      <c r="K10" s="58"/>
      <c r="L10" s="57"/>
      <c r="M10" s="63" t="s">
        <v>72</v>
      </c>
      <c r="N10" s="58"/>
      <c r="O10" s="59"/>
      <c r="P10" s="63" t="s">
        <v>72</v>
      </c>
      <c r="Q10" s="58"/>
      <c r="R10" s="56"/>
      <c r="S10" s="60" t="s">
        <v>72</v>
      </c>
      <c r="T10" s="58"/>
      <c r="U10" s="59"/>
      <c r="V10" s="60" t="s">
        <v>72</v>
      </c>
      <c r="W10" s="61"/>
      <c r="X10" s="59"/>
      <c r="Y10" s="63" t="s">
        <v>72</v>
      </c>
      <c r="Z10" s="58"/>
      <c r="AA10" s="57"/>
      <c r="AB10" s="63" t="s">
        <v>72</v>
      </c>
      <c r="AC10" s="58"/>
      <c r="AD10" s="59"/>
      <c r="AE10" s="63" t="s">
        <v>72</v>
      </c>
      <c r="AF10" s="58"/>
      <c r="AG10" s="56"/>
      <c r="AH10" s="60" t="s">
        <v>72</v>
      </c>
      <c r="AI10" s="58"/>
      <c r="AJ10" s="59"/>
      <c r="AK10" s="60" t="s">
        <v>72</v>
      </c>
      <c r="AL10" s="61"/>
      <c r="AM10" s="59"/>
      <c r="AN10" s="63" t="s">
        <v>72</v>
      </c>
      <c r="AO10" s="58"/>
      <c r="AP10" s="57"/>
      <c r="AQ10" s="63" t="s">
        <v>72</v>
      </c>
      <c r="AR10" s="58"/>
      <c r="AS10" s="59"/>
      <c r="AT10" s="63" t="s">
        <v>72</v>
      </c>
      <c r="AU10" s="58"/>
      <c r="AV10" s="56"/>
      <c r="AW10" s="60" t="s">
        <v>72</v>
      </c>
      <c r="AX10" s="58"/>
      <c r="AY10" s="59"/>
      <c r="AZ10" s="60" t="s">
        <v>72</v>
      </c>
      <c r="BA10" s="61"/>
      <c r="BB10" s="59"/>
      <c r="BC10" s="63" t="s">
        <v>72</v>
      </c>
      <c r="BD10" s="58"/>
      <c r="BE10" s="57"/>
      <c r="BF10" s="63" t="s">
        <v>72</v>
      </c>
      <c r="BG10" s="58"/>
      <c r="BH10" s="59"/>
      <c r="BI10" s="63" t="s">
        <v>72</v>
      </c>
      <c r="BJ10" s="58"/>
      <c r="BK10" s="56"/>
      <c r="BL10" s="60" t="s">
        <v>72</v>
      </c>
      <c r="BM10" s="58"/>
      <c r="BN10" s="59"/>
      <c r="BO10" s="60" t="s">
        <v>72</v>
      </c>
      <c r="BP10" s="61"/>
      <c r="BQ10" s="59"/>
      <c r="BR10" s="63" t="s">
        <v>72</v>
      </c>
      <c r="BS10" s="58"/>
      <c r="BT10" s="57"/>
      <c r="BU10" s="59"/>
      <c r="BV10" s="63" t="s">
        <v>72</v>
      </c>
      <c r="BW10" s="58"/>
    </row>
    <row r="11" spans="1:75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4"/>
      <c r="L11" s="25"/>
      <c r="M11" s="25"/>
      <c r="N11" s="6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4"/>
      <c r="AA11" s="25"/>
      <c r="AB11" s="25"/>
      <c r="AC11" s="6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4"/>
      <c r="AP11" s="25"/>
      <c r="AQ11" s="25"/>
      <c r="AR11" s="64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4"/>
      <c r="BE11" s="25"/>
      <c r="BF11" s="25"/>
      <c r="BG11" s="6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4"/>
      <c r="BT11" s="25"/>
      <c r="BU11" s="25"/>
      <c r="BV11" s="25"/>
      <c r="BW11" s="25"/>
    </row>
    <row r="12" spans="1:75" ht="11.25" customHeight="1">
      <c r="A12" s="23"/>
      <c r="B12" s="52" t="s">
        <v>73</v>
      </c>
      <c r="C12" s="25"/>
      <c r="D12" s="25"/>
      <c r="E12" s="25"/>
      <c r="F12" s="25"/>
      <c r="G12" s="25"/>
      <c r="H12" s="25"/>
      <c r="I12" s="25"/>
      <c r="J12" s="25"/>
      <c r="K12" s="64"/>
      <c r="L12" s="25"/>
      <c r="M12" s="25"/>
      <c r="N12" s="6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4"/>
      <c r="AA12" s="25"/>
      <c r="AB12" s="25"/>
      <c r="AC12" s="6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4"/>
      <c r="AP12" s="25"/>
      <c r="AQ12" s="25"/>
      <c r="AR12" s="64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4"/>
      <c r="BE12" s="25"/>
      <c r="BF12" s="25"/>
      <c r="BG12" s="64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4"/>
      <c r="BT12" s="27">
        <v>0</v>
      </c>
      <c r="BU12" s="25">
        <f>BT12</f>
        <v>0</v>
      </c>
      <c r="BV12" s="25"/>
      <c r="BW12" s="25"/>
    </row>
    <row r="13" spans="1:75" ht="11.25" customHeight="1">
      <c r="A13" s="23"/>
      <c r="B13" s="52"/>
      <c r="C13" s="25"/>
      <c r="D13" s="25"/>
      <c r="E13" s="25"/>
      <c r="F13" s="25"/>
      <c r="G13" s="25"/>
      <c r="H13" s="25"/>
      <c r="I13" s="25"/>
      <c r="J13" s="25"/>
      <c r="K13" s="64"/>
      <c r="L13" s="25"/>
      <c r="M13" s="25"/>
      <c r="N13" s="6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4"/>
      <c r="AA13" s="25"/>
      <c r="AB13" s="25"/>
      <c r="AC13" s="6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4"/>
      <c r="AP13" s="25"/>
      <c r="AQ13" s="25"/>
      <c r="AR13" s="64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4"/>
      <c r="BE13" s="25"/>
      <c r="BF13" s="25"/>
      <c r="BG13" s="64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4"/>
      <c r="BT13" s="25"/>
      <c r="BU13" s="25"/>
      <c r="BV13" s="25"/>
      <c r="BW13" s="25"/>
    </row>
    <row r="14" spans="1:75" ht="12.75">
      <c r="A14" s="46"/>
      <c r="B14" s="45" t="s">
        <v>74</v>
      </c>
      <c r="C14" s="41"/>
      <c r="D14" s="42"/>
      <c r="E14" s="42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1"/>
      <c r="S14" s="42"/>
      <c r="T14" s="42"/>
      <c r="U14" s="4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2"/>
      <c r="AI14" s="42"/>
      <c r="AJ14" s="4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1"/>
      <c r="AW14" s="42"/>
      <c r="AX14" s="42"/>
      <c r="AY14" s="4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1"/>
      <c r="BL14" s="42"/>
      <c r="BM14" s="42"/>
      <c r="BN14" s="42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75</v>
      </c>
      <c r="C15" s="27">
        <v>237252390</v>
      </c>
      <c r="D15" s="27">
        <v>0</v>
      </c>
      <c r="E15" s="27">
        <v>0</v>
      </c>
      <c r="F15" s="27">
        <v>2234720</v>
      </c>
      <c r="G15" s="27">
        <v>0</v>
      </c>
      <c r="H15" s="27">
        <v>0</v>
      </c>
      <c r="I15" s="27">
        <v>112400980</v>
      </c>
      <c r="J15" s="27">
        <v>0</v>
      </c>
      <c r="K15" s="27">
        <v>0</v>
      </c>
      <c r="L15" s="27">
        <v>98144970</v>
      </c>
      <c r="M15" s="27">
        <v>0</v>
      </c>
      <c r="N15" s="27">
        <v>0</v>
      </c>
      <c r="O15" s="27">
        <v>26768590</v>
      </c>
      <c r="P15" s="27">
        <v>0</v>
      </c>
      <c r="Q15" s="27">
        <v>0</v>
      </c>
      <c r="R15" s="27">
        <v>2010110</v>
      </c>
      <c r="S15" s="27">
        <v>0</v>
      </c>
      <c r="T15" s="27">
        <v>0</v>
      </c>
      <c r="U15" s="27">
        <v>642820</v>
      </c>
      <c r="V15" s="27">
        <v>0</v>
      </c>
      <c r="W15" s="27">
        <v>0</v>
      </c>
      <c r="X15" s="27">
        <v>16886000</v>
      </c>
      <c r="Y15" s="27">
        <v>0</v>
      </c>
      <c r="Z15" s="27">
        <v>0</v>
      </c>
      <c r="AA15" s="27">
        <v>5006060</v>
      </c>
      <c r="AB15" s="27">
        <v>0</v>
      </c>
      <c r="AC15" s="27">
        <v>0</v>
      </c>
      <c r="AD15" s="27">
        <v>11899970</v>
      </c>
      <c r="AE15" s="27">
        <v>0</v>
      </c>
      <c r="AF15" s="27">
        <v>0</v>
      </c>
      <c r="AG15" s="27">
        <v>1188760</v>
      </c>
      <c r="AH15" s="27">
        <v>0</v>
      </c>
      <c r="AI15" s="27">
        <v>0</v>
      </c>
      <c r="AJ15" s="27">
        <v>81736480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6692190</v>
      </c>
      <c r="AQ15" s="27">
        <v>0</v>
      </c>
      <c r="AR15" s="27">
        <v>0</v>
      </c>
      <c r="AS15" s="27">
        <v>8101400</v>
      </c>
      <c r="AT15" s="27">
        <v>0</v>
      </c>
      <c r="AU15" s="27">
        <v>0</v>
      </c>
      <c r="AV15" s="27">
        <v>138410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914720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612018570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0</v>
      </c>
    </row>
    <row r="16" spans="1:75" ht="15">
      <c r="A16" s="24">
        <f>A15+1</f>
        <v>102</v>
      </c>
      <c r="B16" s="26" t="s">
        <v>76</v>
      </c>
      <c r="C16" s="27">
        <v>18838560</v>
      </c>
      <c r="D16" s="27">
        <v>0</v>
      </c>
      <c r="E16" s="27">
        <v>0</v>
      </c>
      <c r="F16" s="27">
        <v>158460</v>
      </c>
      <c r="G16" s="27">
        <v>0</v>
      </c>
      <c r="H16" s="27">
        <v>0</v>
      </c>
      <c r="I16" s="27">
        <v>9364210</v>
      </c>
      <c r="J16" s="27">
        <v>0</v>
      </c>
      <c r="K16" s="27">
        <v>0</v>
      </c>
      <c r="L16" s="27">
        <v>7695140</v>
      </c>
      <c r="M16" s="27">
        <v>0</v>
      </c>
      <c r="N16" s="27">
        <v>0</v>
      </c>
      <c r="O16" s="27">
        <v>1197570</v>
      </c>
      <c r="P16" s="27">
        <v>0</v>
      </c>
      <c r="Q16" s="27">
        <v>0</v>
      </c>
      <c r="R16" s="27">
        <v>183770</v>
      </c>
      <c r="S16" s="27">
        <v>0</v>
      </c>
      <c r="T16" s="27">
        <v>0</v>
      </c>
      <c r="U16" s="27">
        <v>55230</v>
      </c>
      <c r="V16" s="27">
        <v>0</v>
      </c>
      <c r="W16" s="27">
        <v>0</v>
      </c>
      <c r="X16" s="27">
        <v>2962360</v>
      </c>
      <c r="Y16" s="27">
        <v>0</v>
      </c>
      <c r="Z16" s="27">
        <v>0</v>
      </c>
      <c r="AA16" s="27">
        <v>478630</v>
      </c>
      <c r="AB16" s="27">
        <v>0</v>
      </c>
      <c r="AC16" s="27">
        <v>0</v>
      </c>
      <c r="AD16" s="27">
        <v>1063680</v>
      </c>
      <c r="AE16" s="27">
        <v>0</v>
      </c>
      <c r="AF16" s="27">
        <v>0</v>
      </c>
      <c r="AG16" s="27">
        <v>107620</v>
      </c>
      <c r="AH16" s="27">
        <v>0</v>
      </c>
      <c r="AI16" s="27">
        <v>0</v>
      </c>
      <c r="AJ16" s="27">
        <v>3443220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587390</v>
      </c>
      <c r="AQ16" s="27">
        <v>0</v>
      </c>
      <c r="AR16" s="27">
        <v>0</v>
      </c>
      <c r="AS16" s="27">
        <v>673980</v>
      </c>
      <c r="AT16" s="27">
        <v>0</v>
      </c>
      <c r="AU16" s="27">
        <v>0</v>
      </c>
      <c r="AV16" s="27">
        <v>11180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82510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46903510</v>
      </c>
      <c r="BV16" s="28">
        <f t="shared" si="0"/>
        <v>0</v>
      </c>
      <c r="BW16" s="28">
        <f t="shared" si="0"/>
        <v>0</v>
      </c>
    </row>
    <row r="17" spans="1:75" ht="15">
      <c r="A17" s="24">
        <f aca="true" t="shared" si="2" ref="A17:A24">A16+1</f>
        <v>103</v>
      </c>
      <c r="B17" s="26" t="s">
        <v>77</v>
      </c>
      <c r="C17" s="27">
        <v>90059120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36896620</v>
      </c>
      <c r="J17" s="27">
        <v>0</v>
      </c>
      <c r="K17" s="27">
        <v>0</v>
      </c>
      <c r="L17" s="27">
        <v>104261760</v>
      </c>
      <c r="M17" s="27">
        <v>0</v>
      </c>
      <c r="N17" s="27">
        <v>0</v>
      </c>
      <c r="O17" s="27">
        <v>37572020</v>
      </c>
      <c r="P17" s="27">
        <v>0</v>
      </c>
      <c r="Q17" s="27">
        <v>0</v>
      </c>
      <c r="R17" s="27">
        <v>14884910</v>
      </c>
      <c r="S17" s="27">
        <v>0</v>
      </c>
      <c r="T17" s="27">
        <v>0</v>
      </c>
      <c r="U17" s="27">
        <v>946290</v>
      </c>
      <c r="V17" s="27">
        <v>0</v>
      </c>
      <c r="W17" s="27">
        <v>0</v>
      </c>
      <c r="X17" s="27">
        <v>48628530</v>
      </c>
      <c r="Y17" s="27">
        <v>0</v>
      </c>
      <c r="Z17" s="27">
        <v>0</v>
      </c>
      <c r="AA17" s="27">
        <v>339377900</v>
      </c>
      <c r="AB17" s="27">
        <v>0</v>
      </c>
      <c r="AC17" s="27">
        <v>0</v>
      </c>
      <c r="AD17" s="27">
        <v>221479290</v>
      </c>
      <c r="AE17" s="27">
        <v>0</v>
      </c>
      <c r="AF17" s="27">
        <v>0</v>
      </c>
      <c r="AG17" s="27">
        <v>836650</v>
      </c>
      <c r="AH17" s="27">
        <v>0</v>
      </c>
      <c r="AI17" s="27">
        <v>0</v>
      </c>
      <c r="AJ17" s="27">
        <v>262335780</v>
      </c>
      <c r="AK17" s="27">
        <v>0</v>
      </c>
      <c r="AL17" s="27">
        <v>0</v>
      </c>
      <c r="AM17" s="27">
        <v>1876130</v>
      </c>
      <c r="AN17" s="27">
        <v>0</v>
      </c>
      <c r="AO17" s="27">
        <v>0</v>
      </c>
      <c r="AP17" s="27">
        <v>6191150</v>
      </c>
      <c r="AQ17" s="27">
        <v>0</v>
      </c>
      <c r="AR17" s="27">
        <v>0</v>
      </c>
      <c r="AS17" s="27">
        <v>10303830</v>
      </c>
      <c r="AT17" s="27">
        <v>0</v>
      </c>
      <c r="AU17" s="27">
        <v>0</v>
      </c>
      <c r="AV17" s="27">
        <v>247800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5507020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1181404800</v>
      </c>
      <c r="BV17" s="28">
        <f t="shared" si="0"/>
        <v>0</v>
      </c>
      <c r="BW17" s="28">
        <f t="shared" si="0"/>
        <v>0</v>
      </c>
    </row>
    <row r="18" spans="1:75" ht="15">
      <c r="A18" s="24">
        <f t="shared" si="2"/>
        <v>104</v>
      </c>
      <c r="B18" s="26" t="s">
        <v>23</v>
      </c>
      <c r="C18" s="27">
        <v>9595090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41693510</v>
      </c>
      <c r="M18" s="27">
        <v>0</v>
      </c>
      <c r="N18" s="27">
        <v>0</v>
      </c>
      <c r="O18" s="27">
        <v>10677680</v>
      </c>
      <c r="P18" s="27">
        <v>0</v>
      </c>
      <c r="Q18" s="27">
        <v>0</v>
      </c>
      <c r="R18" s="27">
        <v>2059440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35552000</v>
      </c>
      <c r="Y18" s="27">
        <v>0</v>
      </c>
      <c r="Z18" s="27">
        <v>0</v>
      </c>
      <c r="AA18" s="27">
        <v>2419550</v>
      </c>
      <c r="AB18" s="27">
        <v>0</v>
      </c>
      <c r="AC18" s="27">
        <v>0</v>
      </c>
      <c r="AD18" s="27">
        <v>553350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49505070</v>
      </c>
      <c r="AK18" s="27">
        <v>0</v>
      </c>
      <c r="AL18" s="27">
        <v>0</v>
      </c>
      <c r="AM18" s="27">
        <v>70000</v>
      </c>
      <c r="AN18" s="27">
        <v>0</v>
      </c>
      <c r="AO18" s="27">
        <v>0</v>
      </c>
      <c r="AP18" s="27">
        <v>3954710</v>
      </c>
      <c r="AQ18" s="27">
        <v>0</v>
      </c>
      <c r="AR18" s="27">
        <v>0</v>
      </c>
      <c r="AS18" s="27">
        <v>783000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805000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157668400</v>
      </c>
      <c r="BV18" s="28">
        <f t="shared" si="0"/>
        <v>0</v>
      </c>
      <c r="BW18" s="28">
        <f t="shared" si="0"/>
        <v>0</v>
      </c>
    </row>
    <row r="19" spans="1:75" ht="15">
      <c r="A19" s="24">
        <f t="shared" si="2"/>
        <v>105</v>
      </c>
      <c r="B19" s="26" t="s">
        <v>78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80</v>
      </c>
      <c r="C21" s="27">
        <v>14080740</v>
      </c>
      <c r="D21" s="27">
        <v>0</v>
      </c>
      <c r="E21" s="27">
        <v>0</v>
      </c>
      <c r="F21" s="27">
        <v>165410</v>
      </c>
      <c r="G21" s="27">
        <v>0</v>
      </c>
      <c r="H21" s="27">
        <v>0</v>
      </c>
      <c r="I21" s="27">
        <v>654750</v>
      </c>
      <c r="J21" s="27">
        <v>0</v>
      </c>
      <c r="K21" s="27">
        <v>0</v>
      </c>
      <c r="L21" s="27">
        <v>9297020</v>
      </c>
      <c r="M21" s="27">
        <v>0</v>
      </c>
      <c r="N21" s="27">
        <v>0</v>
      </c>
      <c r="O21" s="27">
        <v>8521430</v>
      </c>
      <c r="P21" s="27">
        <v>0</v>
      </c>
      <c r="Q21" s="27">
        <v>0</v>
      </c>
      <c r="R21" s="27">
        <v>2493620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7321270</v>
      </c>
      <c r="Y21" s="27">
        <v>0</v>
      </c>
      <c r="Z21" s="27">
        <v>0</v>
      </c>
      <c r="AA21" s="27">
        <v>6365290</v>
      </c>
      <c r="AB21" s="27">
        <v>0</v>
      </c>
      <c r="AC21" s="27">
        <v>0</v>
      </c>
      <c r="AD21" s="27">
        <v>68354000</v>
      </c>
      <c r="AE21" s="27">
        <v>0</v>
      </c>
      <c r="AF21" s="27">
        <v>0</v>
      </c>
      <c r="AG21" s="27">
        <v>34330</v>
      </c>
      <c r="AH21" s="27">
        <v>0</v>
      </c>
      <c r="AI21" s="27">
        <v>0</v>
      </c>
      <c r="AJ21" s="27">
        <v>4714540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223510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122225910</v>
      </c>
      <c r="BV21" s="28">
        <f t="shared" si="0"/>
        <v>0</v>
      </c>
      <c r="BW21" s="28">
        <f t="shared" si="0"/>
        <v>0</v>
      </c>
    </row>
    <row r="22" spans="1:75" ht="15">
      <c r="A22" s="24">
        <f t="shared" si="2"/>
        <v>108</v>
      </c>
      <c r="B22" s="26" t="s">
        <v>81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82</v>
      </c>
      <c r="C23" s="27">
        <v>3466810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600000</v>
      </c>
      <c r="J23" s="27">
        <v>0</v>
      </c>
      <c r="K23" s="27">
        <v>0</v>
      </c>
      <c r="L23" s="27">
        <v>273000</v>
      </c>
      <c r="M23" s="27">
        <v>0</v>
      </c>
      <c r="N23" s="27">
        <v>0</v>
      </c>
      <c r="O23" s="27">
        <v>19890</v>
      </c>
      <c r="P23" s="27">
        <v>0</v>
      </c>
      <c r="Q23" s="27">
        <v>0</v>
      </c>
      <c r="R23" s="27">
        <v>15000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605500</v>
      </c>
      <c r="Y23" s="27">
        <v>0</v>
      </c>
      <c r="Z23" s="27">
        <v>0</v>
      </c>
      <c r="AA23" s="27">
        <v>10000</v>
      </c>
      <c r="AB23" s="27">
        <v>0</v>
      </c>
      <c r="AC23" s="27">
        <v>0</v>
      </c>
      <c r="AD23" s="27">
        <v>57000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299250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8000</v>
      </c>
      <c r="AQ23" s="27">
        <v>0</v>
      </c>
      <c r="AR23" s="27">
        <v>0</v>
      </c>
      <c r="AS23" s="27">
        <v>6000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5360450</v>
      </c>
      <c r="BV23" s="28">
        <f t="shared" si="0"/>
        <v>0</v>
      </c>
      <c r="BW23" s="28">
        <f t="shared" si="0"/>
        <v>0</v>
      </c>
    </row>
    <row r="24" spans="1:75" ht="15">
      <c r="A24" s="24">
        <f t="shared" si="2"/>
        <v>110</v>
      </c>
      <c r="B24" s="26" t="s">
        <v>83</v>
      </c>
      <c r="C24" s="27">
        <v>36933318</v>
      </c>
      <c r="D24" s="27">
        <v>27215298</v>
      </c>
      <c r="E24" s="27">
        <v>0</v>
      </c>
      <c r="F24" s="27">
        <v>0</v>
      </c>
      <c r="G24" s="27">
        <v>0</v>
      </c>
      <c r="H24" s="27">
        <v>0</v>
      </c>
      <c r="I24" s="27">
        <v>65000</v>
      </c>
      <c r="J24" s="27">
        <v>0</v>
      </c>
      <c r="K24" s="27">
        <v>0</v>
      </c>
      <c r="L24" s="27">
        <v>17000</v>
      </c>
      <c r="M24" s="27">
        <v>0</v>
      </c>
      <c r="N24" s="27">
        <v>0</v>
      </c>
      <c r="O24" s="27">
        <v>440000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50000</v>
      </c>
      <c r="Y24" s="27">
        <v>0</v>
      </c>
      <c r="Z24" s="27">
        <v>0</v>
      </c>
      <c r="AA24" s="27">
        <v>4000</v>
      </c>
      <c r="AB24" s="27">
        <v>0</v>
      </c>
      <c r="AC24" s="27">
        <v>0</v>
      </c>
      <c r="AD24" s="27">
        <v>160000</v>
      </c>
      <c r="AE24" s="27">
        <v>0</v>
      </c>
      <c r="AF24" s="27">
        <v>0</v>
      </c>
      <c r="AG24" s="27">
        <v>10000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10000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346711230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384400548</v>
      </c>
      <c r="BV24" s="28">
        <f t="shared" si="0"/>
        <v>27215298</v>
      </c>
      <c r="BW24" s="28">
        <f t="shared" si="0"/>
        <v>0</v>
      </c>
    </row>
    <row r="25" spans="1:75" s="31" customFormat="1" ht="15.75" thickBot="1">
      <c r="A25" s="65">
        <v>100</v>
      </c>
      <c r="B25" s="29" t="s">
        <v>84</v>
      </c>
      <c r="C25" s="30">
        <f aca="true" t="shared" si="3" ref="C25:BN25">SUM(C15:C24)</f>
        <v>410226028</v>
      </c>
      <c r="D25" s="30">
        <f t="shared" si="3"/>
        <v>27215298</v>
      </c>
      <c r="E25" s="30">
        <f t="shared" si="3"/>
        <v>0</v>
      </c>
      <c r="F25" s="30">
        <f t="shared" si="3"/>
        <v>2558590</v>
      </c>
      <c r="G25" s="30">
        <f t="shared" si="3"/>
        <v>0</v>
      </c>
      <c r="H25" s="30">
        <f t="shared" si="3"/>
        <v>0</v>
      </c>
      <c r="I25" s="30">
        <f t="shared" si="3"/>
        <v>159981560</v>
      </c>
      <c r="J25" s="30">
        <f t="shared" si="3"/>
        <v>0</v>
      </c>
      <c r="K25" s="30">
        <f t="shared" si="3"/>
        <v>0</v>
      </c>
      <c r="L25" s="30">
        <f t="shared" si="3"/>
        <v>261382400</v>
      </c>
      <c r="M25" s="30">
        <f t="shared" si="3"/>
        <v>0</v>
      </c>
      <c r="N25" s="30">
        <f t="shared" si="3"/>
        <v>0</v>
      </c>
      <c r="O25" s="30">
        <f t="shared" si="3"/>
        <v>85197180</v>
      </c>
      <c r="P25" s="30">
        <f t="shared" si="3"/>
        <v>0</v>
      </c>
      <c r="Q25" s="30">
        <f t="shared" si="3"/>
        <v>0</v>
      </c>
      <c r="R25" s="30">
        <f t="shared" si="3"/>
        <v>21646850</v>
      </c>
      <c r="S25" s="30">
        <f t="shared" si="3"/>
        <v>0</v>
      </c>
      <c r="T25" s="30">
        <f t="shared" si="3"/>
        <v>0</v>
      </c>
      <c r="U25" s="30">
        <f t="shared" si="3"/>
        <v>1644340</v>
      </c>
      <c r="V25" s="30">
        <f t="shared" si="3"/>
        <v>0</v>
      </c>
      <c r="W25" s="30">
        <f t="shared" si="3"/>
        <v>0</v>
      </c>
      <c r="X25" s="30">
        <f t="shared" si="3"/>
        <v>112005660</v>
      </c>
      <c r="Y25" s="30">
        <f t="shared" si="3"/>
        <v>0</v>
      </c>
      <c r="Z25" s="30">
        <f t="shared" si="3"/>
        <v>0</v>
      </c>
      <c r="AA25" s="30">
        <f t="shared" si="3"/>
        <v>353661430</v>
      </c>
      <c r="AB25" s="30">
        <f t="shared" si="3"/>
        <v>0</v>
      </c>
      <c r="AC25" s="30">
        <f t="shared" si="3"/>
        <v>0</v>
      </c>
      <c r="AD25" s="30">
        <f t="shared" si="3"/>
        <v>303567290</v>
      </c>
      <c r="AE25" s="30">
        <f t="shared" si="3"/>
        <v>0</v>
      </c>
      <c r="AF25" s="30">
        <f t="shared" si="3"/>
        <v>0</v>
      </c>
      <c r="AG25" s="30">
        <f t="shared" si="3"/>
        <v>2177360</v>
      </c>
      <c r="AH25" s="30">
        <f t="shared" si="3"/>
        <v>0</v>
      </c>
      <c r="AI25" s="30">
        <f t="shared" si="3"/>
        <v>0</v>
      </c>
      <c r="AJ25" s="30">
        <f t="shared" si="3"/>
        <v>402034340</v>
      </c>
      <c r="AK25" s="30">
        <f t="shared" si="3"/>
        <v>0</v>
      </c>
      <c r="AL25" s="30">
        <f t="shared" si="3"/>
        <v>0</v>
      </c>
      <c r="AM25" s="30">
        <f t="shared" si="3"/>
        <v>1956130</v>
      </c>
      <c r="AN25" s="30">
        <f t="shared" si="3"/>
        <v>0</v>
      </c>
      <c r="AO25" s="30">
        <f t="shared" si="3"/>
        <v>0</v>
      </c>
      <c r="AP25" s="30">
        <f t="shared" si="3"/>
        <v>17656950</v>
      </c>
      <c r="AQ25" s="30">
        <f t="shared" si="3"/>
        <v>0</v>
      </c>
      <c r="AR25" s="30">
        <f t="shared" si="3"/>
        <v>0</v>
      </c>
      <c r="AS25" s="30">
        <f t="shared" si="3"/>
        <v>19868210</v>
      </c>
      <c r="AT25" s="30">
        <f t="shared" si="3"/>
        <v>0</v>
      </c>
      <c r="AU25" s="30">
        <f t="shared" si="3"/>
        <v>0</v>
      </c>
      <c r="AV25" s="30">
        <f t="shared" si="3"/>
        <v>397390</v>
      </c>
      <c r="AW25" s="30">
        <f t="shared" si="3"/>
        <v>0</v>
      </c>
      <c r="AX25" s="30">
        <f t="shared" si="3"/>
        <v>0</v>
      </c>
      <c r="AY25" s="30">
        <f t="shared" si="3"/>
        <v>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7309250</v>
      </c>
      <c r="BF25" s="30">
        <f t="shared" si="3"/>
        <v>0</v>
      </c>
      <c r="BG25" s="30">
        <f t="shared" si="3"/>
        <v>0</v>
      </c>
      <c r="BH25" s="30">
        <f t="shared" si="3"/>
        <v>346711230</v>
      </c>
      <c r="BI25" s="30">
        <f t="shared" si="3"/>
        <v>0</v>
      </c>
      <c r="BJ25" s="30">
        <f t="shared" si="3"/>
        <v>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 aca="true" t="shared" si="4" ref="BO25:BT25">SUM(BO15:BO24)</f>
        <v>0</v>
      </c>
      <c r="BP25" s="30">
        <f t="shared" si="4"/>
        <v>0</v>
      </c>
      <c r="BQ25" s="30">
        <f t="shared" si="4"/>
        <v>0</v>
      </c>
      <c r="BR25" s="30">
        <f t="shared" si="4"/>
        <v>0</v>
      </c>
      <c r="BS25" s="30">
        <f t="shared" si="4"/>
        <v>0</v>
      </c>
      <c r="BT25" s="30"/>
      <c r="BU25" s="30">
        <f>SUM(BU15:BU24)</f>
        <v>2509982188</v>
      </c>
      <c r="BV25" s="30">
        <f>SUM(BV15:BV24)</f>
        <v>27215298</v>
      </c>
      <c r="BW25" s="30">
        <f>SUM(BW15:BW24)</f>
        <v>0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6"/>
      <c r="B27" s="45" t="s">
        <v>85</v>
      </c>
      <c r="C27" s="41"/>
      <c r="D27" s="42"/>
      <c r="E27" s="42"/>
      <c r="F27" s="4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1"/>
      <c r="S27" s="42"/>
      <c r="T27" s="42"/>
      <c r="U27" s="4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2"/>
      <c r="AI27" s="42"/>
      <c r="AJ27" s="4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1"/>
      <c r="AW27" s="42"/>
      <c r="AX27" s="42"/>
      <c r="AY27" s="4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1"/>
      <c r="BL27" s="42"/>
      <c r="BM27" s="42"/>
      <c r="BN27" s="42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5" ref="BV28:BW32">+D28+G28+J28+M28+P28+S28+V28+Y28+AB28+AE28+AH28+AK28+AN28+AQ28+AT28+AW28+AZ28+BC28+BF28+BI28+BL28+BO28+BR28</f>
        <v>0</v>
      </c>
      <c r="BW28" s="28">
        <f t="shared" si="5"/>
        <v>0</v>
      </c>
    </row>
    <row r="29" spans="1:75" ht="15">
      <c r="A29" s="24">
        <f>A28+1</f>
        <v>202</v>
      </c>
      <c r="B29" s="26" t="s">
        <v>87</v>
      </c>
      <c r="C29" s="27">
        <v>220402108.73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2670823.63</v>
      </c>
      <c r="J29" s="27">
        <v>0</v>
      </c>
      <c r="K29" s="27">
        <v>0</v>
      </c>
      <c r="L29" s="27">
        <v>87422990.61</v>
      </c>
      <c r="M29" s="27">
        <v>0</v>
      </c>
      <c r="N29" s="27">
        <v>0</v>
      </c>
      <c r="O29" s="27">
        <v>53921513.93</v>
      </c>
      <c r="P29" s="27">
        <v>0</v>
      </c>
      <c r="Q29" s="27">
        <v>0</v>
      </c>
      <c r="R29" s="27">
        <v>39430000</v>
      </c>
      <c r="S29" s="27">
        <v>0</v>
      </c>
      <c r="T29" s="27">
        <v>0</v>
      </c>
      <c r="U29" s="27">
        <v>600000</v>
      </c>
      <c r="V29" s="27">
        <v>0</v>
      </c>
      <c r="W29" s="27">
        <v>0</v>
      </c>
      <c r="X29" s="27">
        <v>161224124.08</v>
      </c>
      <c r="Y29" s="27">
        <v>0</v>
      </c>
      <c r="Z29" s="27">
        <v>0</v>
      </c>
      <c r="AA29" s="27">
        <v>67720500</v>
      </c>
      <c r="AB29" s="27">
        <v>0</v>
      </c>
      <c r="AC29" s="27">
        <v>0</v>
      </c>
      <c r="AD29" s="27">
        <v>474859473.86</v>
      </c>
      <c r="AE29" s="27">
        <v>0</v>
      </c>
      <c r="AF29" s="27">
        <v>0</v>
      </c>
      <c r="AG29" s="27">
        <v>4309200</v>
      </c>
      <c r="AH29" s="27">
        <v>0</v>
      </c>
      <c r="AI29" s="27">
        <v>0</v>
      </c>
      <c r="AJ29" s="27">
        <v>41494999.91</v>
      </c>
      <c r="AK29" s="27">
        <v>0</v>
      </c>
      <c r="AL29" s="27">
        <v>0</v>
      </c>
      <c r="AM29" s="27">
        <v>350000</v>
      </c>
      <c r="AN29" s="27">
        <v>0</v>
      </c>
      <c r="AO29" s="27">
        <v>0</v>
      </c>
      <c r="AP29" s="27">
        <v>325000</v>
      </c>
      <c r="AQ29" s="27">
        <v>0</v>
      </c>
      <c r="AR29" s="27">
        <v>0</v>
      </c>
      <c r="AS29" s="27">
        <v>135000</v>
      </c>
      <c r="AT29" s="27">
        <v>0</v>
      </c>
      <c r="AU29" s="27">
        <v>0</v>
      </c>
      <c r="AV29" s="27">
        <v>120000</v>
      </c>
      <c r="AW29" s="27">
        <v>0</v>
      </c>
      <c r="AX29" s="27">
        <v>0</v>
      </c>
      <c r="AY29" s="27">
        <v>275000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1155260734.7500002</v>
      </c>
      <c r="BV29" s="28">
        <f t="shared" si="5"/>
        <v>0</v>
      </c>
      <c r="BW29" s="28">
        <f t="shared" si="5"/>
        <v>0</v>
      </c>
    </row>
    <row r="30" spans="1:75" ht="15">
      <c r="A30" s="24">
        <f>A29+1</f>
        <v>203</v>
      </c>
      <c r="B30" s="26" t="s">
        <v>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1500000</v>
      </c>
      <c r="M30" s="27">
        <v>0</v>
      </c>
      <c r="N30" s="27">
        <v>0</v>
      </c>
      <c r="O30" s="27">
        <v>8660000</v>
      </c>
      <c r="P30" s="27">
        <v>0</v>
      </c>
      <c r="Q30" s="27">
        <v>0</v>
      </c>
      <c r="R30" s="27">
        <v>3700000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600000</v>
      </c>
      <c r="Y30" s="27">
        <v>0</v>
      </c>
      <c r="Z30" s="27">
        <v>0</v>
      </c>
      <c r="AA30" s="27">
        <v>6370000</v>
      </c>
      <c r="AB30" s="27">
        <v>0</v>
      </c>
      <c r="AC30" s="27">
        <v>0</v>
      </c>
      <c r="AD30" s="27">
        <v>83900000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1550000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13200000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119480000</v>
      </c>
      <c r="BV30" s="28">
        <f t="shared" si="5"/>
        <v>0</v>
      </c>
      <c r="BW30" s="28">
        <f t="shared" si="5"/>
        <v>0</v>
      </c>
    </row>
    <row r="31" spans="1:75" ht="15">
      <c r="A31" s="24">
        <f>A30+1</f>
        <v>204</v>
      </c>
      <c r="B31" s="26" t="s">
        <v>89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5"/>
        <v>0</v>
      </c>
      <c r="BW31" s="28">
        <f t="shared" si="5"/>
        <v>0</v>
      </c>
    </row>
    <row r="32" spans="1:75" ht="15">
      <c r="A32" s="24">
        <f>A31+1</f>
        <v>205</v>
      </c>
      <c r="B32" s="26" t="s">
        <v>90</v>
      </c>
      <c r="C32" s="27">
        <v>141640555.86</v>
      </c>
      <c r="D32" s="27">
        <v>124990555.86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54146107.94</v>
      </c>
      <c r="M32" s="27">
        <v>54146107.94</v>
      </c>
      <c r="N32" s="27">
        <v>0</v>
      </c>
      <c r="O32" s="27">
        <v>18350000</v>
      </c>
      <c r="P32" s="27">
        <v>18350000</v>
      </c>
      <c r="Q32" s="27">
        <v>0</v>
      </c>
      <c r="R32" s="27">
        <v>23750000</v>
      </c>
      <c r="S32" s="27">
        <v>23750000</v>
      </c>
      <c r="T32" s="27">
        <v>0</v>
      </c>
      <c r="U32" s="27">
        <v>0</v>
      </c>
      <c r="V32" s="27">
        <v>0</v>
      </c>
      <c r="W32" s="27">
        <v>0</v>
      </c>
      <c r="X32" s="27">
        <v>131974499.99</v>
      </c>
      <c r="Y32" s="27">
        <v>120304499.99</v>
      </c>
      <c r="Z32" s="27">
        <v>0</v>
      </c>
      <c r="AA32" s="27">
        <v>669850000</v>
      </c>
      <c r="AB32" s="27">
        <v>669850000</v>
      </c>
      <c r="AC32" s="27">
        <v>0</v>
      </c>
      <c r="AD32" s="27">
        <v>3373545916.66</v>
      </c>
      <c r="AE32" s="27">
        <v>3373545916.66</v>
      </c>
      <c r="AF32" s="27">
        <v>0</v>
      </c>
      <c r="AG32" s="27">
        <v>0</v>
      </c>
      <c r="AH32" s="27">
        <v>0</v>
      </c>
      <c r="AI32" s="27">
        <v>0</v>
      </c>
      <c r="AJ32" s="27">
        <v>36274900</v>
      </c>
      <c r="AK32" s="27">
        <v>36274900</v>
      </c>
      <c r="AL32" s="27">
        <v>0</v>
      </c>
      <c r="AM32" s="27">
        <v>0</v>
      </c>
      <c r="AN32" s="27">
        <v>0</v>
      </c>
      <c r="AO32" s="27">
        <v>0</v>
      </c>
      <c r="AP32" s="27">
        <v>1100000</v>
      </c>
      <c r="AQ32" s="27">
        <v>1100000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6000000</v>
      </c>
      <c r="AZ32" s="27">
        <v>6000000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4456631980.45</v>
      </c>
      <c r="BV32" s="28">
        <f t="shared" si="5"/>
        <v>4428311980.45</v>
      </c>
      <c r="BW32" s="28">
        <f t="shared" si="5"/>
        <v>0</v>
      </c>
    </row>
    <row r="33" spans="1:75" s="31" customFormat="1" ht="15.75" thickBot="1">
      <c r="A33" s="65">
        <v>200</v>
      </c>
      <c r="B33" s="29" t="s">
        <v>91</v>
      </c>
      <c r="C33" s="30">
        <f aca="true" t="shared" si="6" ref="C33:BN33">SUM(C28:C32)</f>
        <v>362042664.59000003</v>
      </c>
      <c r="D33" s="30">
        <f t="shared" si="6"/>
        <v>124990555.86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2670823.63</v>
      </c>
      <c r="J33" s="30">
        <f t="shared" si="6"/>
        <v>0</v>
      </c>
      <c r="K33" s="30">
        <f t="shared" si="6"/>
        <v>0</v>
      </c>
      <c r="L33" s="30">
        <f t="shared" si="6"/>
        <v>143069098.55</v>
      </c>
      <c r="M33" s="30">
        <f t="shared" si="6"/>
        <v>54146107.94</v>
      </c>
      <c r="N33" s="30">
        <f t="shared" si="6"/>
        <v>0</v>
      </c>
      <c r="O33" s="30">
        <f t="shared" si="6"/>
        <v>80931513.93</v>
      </c>
      <c r="P33" s="30">
        <f t="shared" si="6"/>
        <v>18350000</v>
      </c>
      <c r="Q33" s="30">
        <f t="shared" si="6"/>
        <v>0</v>
      </c>
      <c r="R33" s="30">
        <f t="shared" si="6"/>
        <v>66880000</v>
      </c>
      <c r="S33" s="30">
        <f t="shared" si="6"/>
        <v>23750000</v>
      </c>
      <c r="T33" s="30">
        <f t="shared" si="6"/>
        <v>0</v>
      </c>
      <c r="U33" s="30">
        <f t="shared" si="6"/>
        <v>600000</v>
      </c>
      <c r="V33" s="30">
        <f t="shared" si="6"/>
        <v>0</v>
      </c>
      <c r="W33" s="30">
        <f t="shared" si="6"/>
        <v>0</v>
      </c>
      <c r="X33" s="30">
        <f t="shared" si="6"/>
        <v>293798624.07</v>
      </c>
      <c r="Y33" s="30">
        <f t="shared" si="6"/>
        <v>120304499.99</v>
      </c>
      <c r="Z33" s="30">
        <f t="shared" si="6"/>
        <v>0</v>
      </c>
      <c r="AA33" s="30">
        <f t="shared" si="6"/>
        <v>743940500</v>
      </c>
      <c r="AB33" s="30">
        <f t="shared" si="6"/>
        <v>669850000</v>
      </c>
      <c r="AC33" s="30">
        <f t="shared" si="6"/>
        <v>0</v>
      </c>
      <c r="AD33" s="30">
        <f t="shared" si="6"/>
        <v>3932305390.52</v>
      </c>
      <c r="AE33" s="30">
        <f t="shared" si="6"/>
        <v>3373545916.66</v>
      </c>
      <c r="AF33" s="30">
        <f t="shared" si="6"/>
        <v>0</v>
      </c>
      <c r="AG33" s="30">
        <f t="shared" si="6"/>
        <v>4309200</v>
      </c>
      <c r="AH33" s="30">
        <f t="shared" si="6"/>
        <v>0</v>
      </c>
      <c r="AI33" s="30">
        <f t="shared" si="6"/>
        <v>0</v>
      </c>
      <c r="AJ33" s="30">
        <f t="shared" si="6"/>
        <v>79319899.91</v>
      </c>
      <c r="AK33" s="30">
        <f t="shared" si="6"/>
        <v>36274900</v>
      </c>
      <c r="AL33" s="30">
        <f t="shared" si="6"/>
        <v>0</v>
      </c>
      <c r="AM33" s="30">
        <f t="shared" si="6"/>
        <v>350000</v>
      </c>
      <c r="AN33" s="30">
        <f t="shared" si="6"/>
        <v>0</v>
      </c>
      <c r="AO33" s="30">
        <f t="shared" si="6"/>
        <v>0</v>
      </c>
      <c r="AP33" s="30">
        <f t="shared" si="6"/>
        <v>14625000</v>
      </c>
      <c r="AQ33" s="30">
        <f t="shared" si="6"/>
        <v>1100000</v>
      </c>
      <c r="AR33" s="30">
        <f t="shared" si="6"/>
        <v>0</v>
      </c>
      <c r="AS33" s="30">
        <f t="shared" si="6"/>
        <v>135000</v>
      </c>
      <c r="AT33" s="30">
        <f t="shared" si="6"/>
        <v>0</v>
      </c>
      <c r="AU33" s="30">
        <f t="shared" si="6"/>
        <v>0</v>
      </c>
      <c r="AV33" s="30">
        <f t="shared" si="6"/>
        <v>120000</v>
      </c>
      <c r="AW33" s="30">
        <f t="shared" si="6"/>
        <v>0</v>
      </c>
      <c r="AX33" s="30">
        <f t="shared" si="6"/>
        <v>0</v>
      </c>
      <c r="AY33" s="30">
        <f t="shared" si="6"/>
        <v>6275000</v>
      </c>
      <c r="AZ33" s="30">
        <f t="shared" si="6"/>
        <v>6000000</v>
      </c>
      <c r="BA33" s="30">
        <f t="shared" si="6"/>
        <v>0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0</v>
      </c>
      <c r="BF33" s="30">
        <f t="shared" si="6"/>
        <v>0</v>
      </c>
      <c r="BG33" s="30">
        <f t="shared" si="6"/>
        <v>0</v>
      </c>
      <c r="BH33" s="30">
        <f t="shared" si="6"/>
        <v>0</v>
      </c>
      <c r="BI33" s="30">
        <f t="shared" si="6"/>
        <v>0</v>
      </c>
      <c r="BJ33" s="30">
        <f t="shared" si="6"/>
        <v>0</v>
      </c>
      <c r="BK33" s="30">
        <f t="shared" si="6"/>
        <v>0</v>
      </c>
      <c r="BL33" s="30">
        <f t="shared" si="6"/>
        <v>0</v>
      </c>
      <c r="BM33" s="30">
        <f t="shared" si="6"/>
        <v>0</v>
      </c>
      <c r="BN33" s="30">
        <f t="shared" si="6"/>
        <v>0</v>
      </c>
      <c r="BO33" s="30">
        <f aca="true" t="shared" si="7" ref="BO33:BT33">SUM(BO28:BO32)</f>
        <v>0</v>
      </c>
      <c r="BP33" s="30">
        <f t="shared" si="7"/>
        <v>0</v>
      </c>
      <c r="BQ33" s="30">
        <f t="shared" si="7"/>
        <v>0</v>
      </c>
      <c r="BR33" s="30">
        <f t="shared" si="7"/>
        <v>0</v>
      </c>
      <c r="BS33" s="30">
        <f t="shared" si="7"/>
        <v>0</v>
      </c>
      <c r="BT33" s="30"/>
      <c r="BU33" s="30">
        <f>SUM(BU28:BU32)</f>
        <v>5731372715.2</v>
      </c>
      <c r="BV33" s="30">
        <f>SUM(BV28:BV32)</f>
        <v>4428311980.45</v>
      </c>
      <c r="BW33" s="30">
        <f>SUM(BW28:BW32)</f>
        <v>0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6"/>
      <c r="B35" s="45" t="s">
        <v>92</v>
      </c>
      <c r="C35" s="41"/>
      <c r="D35" s="42"/>
      <c r="E35" s="42"/>
      <c r="F35" s="4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1"/>
      <c r="S35" s="42"/>
      <c r="T35" s="42"/>
      <c r="U35" s="4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2"/>
      <c r="AI35" s="42"/>
      <c r="AJ35" s="4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42"/>
      <c r="AX35" s="42"/>
      <c r="AY35" s="4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1"/>
      <c r="BL35" s="42"/>
      <c r="BM35" s="42"/>
      <c r="BN35" s="42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8" ref="BV36:BW39">+D36+G36+J36+M36+P36+S36+V36+Y36+AB36+AE36+AH36+AK36+AN36+AQ36+AT36+AW36+AZ36+BC36+BF36+BI36+BL36+BO36+BR36</f>
        <v>0</v>
      </c>
      <c r="BW36" s="28">
        <f t="shared" si="8"/>
        <v>0</v>
      </c>
    </row>
    <row r="37" spans="1:75" ht="15">
      <c r="A37" s="24">
        <f>A36+1</f>
        <v>302</v>
      </c>
      <c r="B37" s="26" t="s">
        <v>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8"/>
        <v>0</v>
      </c>
      <c r="BW37" s="28">
        <f t="shared" si="8"/>
        <v>0</v>
      </c>
    </row>
    <row r="38" spans="1:75" ht="15">
      <c r="A38" s="24">
        <f>A37+1</f>
        <v>303</v>
      </c>
      <c r="B38" s="26" t="s">
        <v>95</v>
      </c>
      <c r="C38" s="27">
        <v>9000000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9000000</v>
      </c>
      <c r="BV38" s="28">
        <f t="shared" si="8"/>
        <v>0</v>
      </c>
      <c r="BW38" s="28">
        <f t="shared" si="8"/>
        <v>0</v>
      </c>
    </row>
    <row r="39" spans="1:75" ht="15">
      <c r="A39" s="24">
        <f>A38+1</f>
        <v>304</v>
      </c>
      <c r="B39" s="26" t="s">
        <v>96</v>
      </c>
      <c r="C39" s="27">
        <v>200000000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200000000</v>
      </c>
      <c r="BV39" s="28">
        <f t="shared" si="8"/>
        <v>0</v>
      </c>
      <c r="BW39" s="28">
        <f t="shared" si="8"/>
        <v>0</v>
      </c>
    </row>
    <row r="40" spans="1:75" s="31" customFormat="1" ht="15.75" thickBot="1">
      <c r="A40" s="65">
        <v>300</v>
      </c>
      <c r="B40" s="29" t="s">
        <v>97</v>
      </c>
      <c r="C40" s="30">
        <f aca="true" t="shared" si="9" ref="C40:BN40">SUM(C36:C39)</f>
        <v>209000000</v>
      </c>
      <c r="D40" s="30">
        <f t="shared" si="9"/>
        <v>0</v>
      </c>
      <c r="E40" s="30">
        <f t="shared" si="9"/>
        <v>0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  <c r="AA40" s="30">
        <f t="shared" si="9"/>
        <v>0</v>
      </c>
      <c r="AB40" s="30">
        <f t="shared" si="9"/>
        <v>0</v>
      </c>
      <c r="AC40" s="30">
        <f t="shared" si="9"/>
        <v>0</v>
      </c>
      <c r="AD40" s="30">
        <f t="shared" si="9"/>
        <v>0</v>
      </c>
      <c r="AE40" s="30">
        <f t="shared" si="9"/>
        <v>0</v>
      </c>
      <c r="AF40" s="30">
        <f t="shared" si="9"/>
        <v>0</v>
      </c>
      <c r="AG40" s="30">
        <f t="shared" si="9"/>
        <v>0</v>
      </c>
      <c r="AH40" s="30">
        <f t="shared" si="9"/>
        <v>0</v>
      </c>
      <c r="AI40" s="30">
        <f t="shared" si="9"/>
        <v>0</v>
      </c>
      <c r="AJ40" s="30">
        <f t="shared" si="9"/>
        <v>0</v>
      </c>
      <c r="AK40" s="30">
        <f t="shared" si="9"/>
        <v>0</v>
      </c>
      <c r="AL40" s="30">
        <f t="shared" si="9"/>
        <v>0</v>
      </c>
      <c r="AM40" s="30">
        <f t="shared" si="9"/>
        <v>0</v>
      </c>
      <c r="AN40" s="30">
        <f t="shared" si="9"/>
        <v>0</v>
      </c>
      <c r="AO40" s="30">
        <f t="shared" si="9"/>
        <v>0</v>
      </c>
      <c r="AP40" s="30">
        <f t="shared" si="9"/>
        <v>0</v>
      </c>
      <c r="AQ40" s="30">
        <f t="shared" si="9"/>
        <v>0</v>
      </c>
      <c r="AR40" s="30">
        <f t="shared" si="9"/>
        <v>0</v>
      </c>
      <c r="AS40" s="30">
        <f t="shared" si="9"/>
        <v>0</v>
      </c>
      <c r="AT40" s="30">
        <f t="shared" si="9"/>
        <v>0</v>
      </c>
      <c r="AU40" s="30">
        <f t="shared" si="9"/>
        <v>0</v>
      </c>
      <c r="AV40" s="30">
        <f t="shared" si="9"/>
        <v>0</v>
      </c>
      <c r="AW40" s="30">
        <f t="shared" si="9"/>
        <v>0</v>
      </c>
      <c r="AX40" s="30">
        <f t="shared" si="9"/>
        <v>0</v>
      </c>
      <c r="AY40" s="30">
        <f t="shared" si="9"/>
        <v>0</v>
      </c>
      <c r="AZ40" s="30">
        <f t="shared" si="9"/>
        <v>0</v>
      </c>
      <c r="BA40" s="30">
        <f t="shared" si="9"/>
        <v>0</v>
      </c>
      <c r="BB40" s="30">
        <f t="shared" si="9"/>
        <v>0</v>
      </c>
      <c r="BC40" s="30">
        <f t="shared" si="9"/>
        <v>0</v>
      </c>
      <c r="BD40" s="30">
        <f t="shared" si="9"/>
        <v>0</v>
      </c>
      <c r="BE40" s="30">
        <f t="shared" si="9"/>
        <v>0</v>
      </c>
      <c r="BF40" s="30">
        <f t="shared" si="9"/>
        <v>0</v>
      </c>
      <c r="BG40" s="30">
        <f t="shared" si="9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aca="true" t="shared" si="10" ref="BO40:BT40">SUM(BO36:BO39)</f>
        <v>0</v>
      </c>
      <c r="BP40" s="30">
        <f t="shared" si="10"/>
        <v>0</v>
      </c>
      <c r="BQ40" s="30">
        <f t="shared" si="10"/>
        <v>0</v>
      </c>
      <c r="BR40" s="30">
        <f t="shared" si="10"/>
        <v>0</v>
      </c>
      <c r="BS40" s="30">
        <f t="shared" si="10"/>
        <v>0</v>
      </c>
      <c r="BT40" s="30"/>
      <c r="BU40" s="30">
        <f>SUM(BU36:BU39)</f>
        <v>209000000</v>
      </c>
      <c r="BV40" s="30">
        <f>SUM(BV36:BV39)</f>
        <v>0</v>
      </c>
      <c r="BW40" s="30">
        <f>SUM(BW36:BW39)</f>
        <v>0</v>
      </c>
    </row>
    <row r="41" spans="1:75" ht="13.5" thickTop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</row>
    <row r="42" spans="1:75" ht="12.75">
      <c r="A42" s="46"/>
      <c r="B42" s="45" t="s">
        <v>98</v>
      </c>
      <c r="C42" s="41"/>
      <c r="D42" s="42"/>
      <c r="E42" s="42"/>
      <c r="F42" s="4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1"/>
      <c r="S42" s="42"/>
      <c r="T42" s="42"/>
      <c r="U42" s="4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2"/>
      <c r="AI42" s="42"/>
      <c r="AJ42" s="4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1"/>
      <c r="AW42" s="42"/>
      <c r="AX42" s="42"/>
      <c r="AY42" s="4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1"/>
      <c r="BL42" s="42"/>
      <c r="BM42" s="42"/>
      <c r="BN42" s="42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99</v>
      </c>
      <c r="C43" s="27">
        <v>5293030</v>
      </c>
      <c r="D43" s="27">
        <v>0</v>
      </c>
      <c r="E43" s="27">
        <v>0</v>
      </c>
      <c r="F43" s="27">
        <v>54940</v>
      </c>
      <c r="G43" s="27">
        <v>0</v>
      </c>
      <c r="H43" s="27">
        <v>0</v>
      </c>
      <c r="I43" s="27">
        <v>388290</v>
      </c>
      <c r="J43" s="27">
        <v>0</v>
      </c>
      <c r="K43" s="27">
        <v>0</v>
      </c>
      <c r="L43" s="27">
        <v>3888000</v>
      </c>
      <c r="M43" s="27">
        <v>0</v>
      </c>
      <c r="N43" s="27">
        <v>0</v>
      </c>
      <c r="O43" s="27">
        <v>5165760</v>
      </c>
      <c r="P43" s="27">
        <v>0</v>
      </c>
      <c r="Q43" s="27">
        <v>0</v>
      </c>
      <c r="R43" s="27">
        <v>1191960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4112080</v>
      </c>
      <c r="Y43" s="27">
        <v>0</v>
      </c>
      <c r="Z43" s="27">
        <v>0</v>
      </c>
      <c r="AA43" s="27">
        <v>4072850</v>
      </c>
      <c r="AB43" s="27">
        <v>0</v>
      </c>
      <c r="AC43" s="27">
        <v>0</v>
      </c>
      <c r="AD43" s="27">
        <v>34904530</v>
      </c>
      <c r="AE43" s="27">
        <v>0</v>
      </c>
      <c r="AF43" s="27">
        <v>0</v>
      </c>
      <c r="AG43" s="27">
        <v>30930</v>
      </c>
      <c r="AH43" s="27">
        <v>0</v>
      </c>
      <c r="AI43" s="27">
        <v>0</v>
      </c>
      <c r="AJ43" s="27">
        <v>2634090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114560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 aca="true" t="shared" si="11" ref="BU43:BW46">+C43+F43+I43+L43+O43+R43+U43+X43+AA43+AD43+AG43+AJ43+AM43+AP43+AS43+AV43+AY43+BB43+BE43+BH43+BK43+BN43+BQ43</f>
        <v>61851020</v>
      </c>
      <c r="BV43" s="28">
        <f t="shared" si="11"/>
        <v>0</v>
      </c>
      <c r="BW43" s="28">
        <f t="shared" si="11"/>
        <v>0</v>
      </c>
    </row>
    <row r="44" spans="1:75" ht="15">
      <c r="A44" s="24">
        <f>A43+1</f>
        <v>402</v>
      </c>
      <c r="B44" s="26" t="s">
        <v>100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 t="shared" si="11"/>
        <v>0</v>
      </c>
      <c r="BV44" s="28">
        <f t="shared" si="11"/>
        <v>0</v>
      </c>
      <c r="BW44" s="28">
        <f t="shared" si="11"/>
        <v>0</v>
      </c>
    </row>
    <row r="45" spans="1:75" ht="15">
      <c r="A45" s="24">
        <f>A44+1</f>
        <v>403</v>
      </c>
      <c r="B45" s="26" t="s">
        <v>101</v>
      </c>
      <c r="C45" s="27">
        <v>17349370</v>
      </c>
      <c r="D45" s="27">
        <v>0</v>
      </c>
      <c r="E45" s="27">
        <v>0</v>
      </c>
      <c r="F45" s="27">
        <v>262240</v>
      </c>
      <c r="G45" s="27">
        <v>0</v>
      </c>
      <c r="H45" s="27">
        <v>0</v>
      </c>
      <c r="I45" s="27">
        <v>435950</v>
      </c>
      <c r="J45" s="27">
        <v>0</v>
      </c>
      <c r="K45" s="27">
        <v>0</v>
      </c>
      <c r="L45" s="27">
        <v>14967210</v>
      </c>
      <c r="M45" s="27">
        <v>0</v>
      </c>
      <c r="N45" s="27">
        <v>0</v>
      </c>
      <c r="O45" s="27">
        <v>6337670</v>
      </c>
      <c r="P45" s="27">
        <v>0</v>
      </c>
      <c r="Q45" s="27">
        <v>0</v>
      </c>
      <c r="R45" s="27">
        <v>837500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8231900</v>
      </c>
      <c r="Y45" s="27">
        <v>0</v>
      </c>
      <c r="Z45" s="27">
        <v>0</v>
      </c>
      <c r="AA45" s="27">
        <v>6362750</v>
      </c>
      <c r="AB45" s="27">
        <v>0</v>
      </c>
      <c r="AC45" s="27">
        <v>0</v>
      </c>
      <c r="AD45" s="27">
        <v>76713770</v>
      </c>
      <c r="AE45" s="27">
        <v>0</v>
      </c>
      <c r="AF45" s="27">
        <v>0</v>
      </c>
      <c r="AG45" s="27">
        <v>51170</v>
      </c>
      <c r="AH45" s="27">
        <v>0</v>
      </c>
      <c r="AI45" s="27">
        <v>0</v>
      </c>
      <c r="AJ45" s="27">
        <v>5263020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234830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 t="shared" si="11"/>
        <v>137047380</v>
      </c>
      <c r="BV45" s="28">
        <f t="shared" si="11"/>
        <v>0</v>
      </c>
      <c r="BW45" s="28">
        <f t="shared" si="11"/>
        <v>0</v>
      </c>
    </row>
    <row r="46" spans="1:75" ht="15">
      <c r="A46" s="24">
        <f>A45+1</f>
        <v>404</v>
      </c>
      <c r="B46" s="26" t="s">
        <v>102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11000000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 t="shared" si="11"/>
        <v>11000000</v>
      </c>
      <c r="BV46" s="28">
        <f t="shared" si="11"/>
        <v>0</v>
      </c>
      <c r="BW46" s="28">
        <f t="shared" si="11"/>
        <v>0</v>
      </c>
    </row>
    <row r="47" spans="1:75" s="31" customFormat="1" ht="15.75" thickBot="1">
      <c r="A47" s="65">
        <v>400</v>
      </c>
      <c r="B47" s="29" t="s">
        <v>103</v>
      </c>
      <c r="C47" s="30">
        <f aca="true" t="shared" si="12" ref="C47:BN47">SUM(C43:C46)</f>
        <v>22642400</v>
      </c>
      <c r="D47" s="30">
        <f t="shared" si="12"/>
        <v>0</v>
      </c>
      <c r="E47" s="30">
        <f t="shared" si="12"/>
        <v>0</v>
      </c>
      <c r="F47" s="30">
        <f t="shared" si="12"/>
        <v>317180</v>
      </c>
      <c r="G47" s="30">
        <f t="shared" si="12"/>
        <v>0</v>
      </c>
      <c r="H47" s="30">
        <f t="shared" si="12"/>
        <v>0</v>
      </c>
      <c r="I47" s="30">
        <f t="shared" si="12"/>
        <v>824240</v>
      </c>
      <c r="J47" s="30">
        <f t="shared" si="12"/>
        <v>0</v>
      </c>
      <c r="K47" s="30">
        <f t="shared" si="12"/>
        <v>0</v>
      </c>
      <c r="L47" s="30">
        <f t="shared" si="12"/>
        <v>18855210</v>
      </c>
      <c r="M47" s="30">
        <f t="shared" si="12"/>
        <v>0</v>
      </c>
      <c r="N47" s="30">
        <f t="shared" si="12"/>
        <v>0</v>
      </c>
      <c r="O47" s="30">
        <f t="shared" si="12"/>
        <v>11503430</v>
      </c>
      <c r="P47" s="30">
        <f t="shared" si="12"/>
        <v>0</v>
      </c>
      <c r="Q47" s="30">
        <f t="shared" si="12"/>
        <v>0</v>
      </c>
      <c r="R47" s="30">
        <f t="shared" si="12"/>
        <v>13029460</v>
      </c>
      <c r="S47" s="30">
        <f t="shared" si="12"/>
        <v>0</v>
      </c>
      <c r="T47" s="30">
        <f t="shared" si="12"/>
        <v>0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12343980</v>
      </c>
      <c r="Y47" s="30">
        <f t="shared" si="12"/>
        <v>0</v>
      </c>
      <c r="Z47" s="30">
        <f t="shared" si="12"/>
        <v>0</v>
      </c>
      <c r="AA47" s="30">
        <f t="shared" si="12"/>
        <v>10435600</v>
      </c>
      <c r="AB47" s="30">
        <f t="shared" si="12"/>
        <v>0</v>
      </c>
      <c r="AC47" s="30">
        <f t="shared" si="12"/>
        <v>0</v>
      </c>
      <c r="AD47" s="30">
        <f t="shared" si="12"/>
        <v>111618300</v>
      </c>
      <c r="AE47" s="30">
        <f t="shared" si="12"/>
        <v>0</v>
      </c>
      <c r="AF47" s="30">
        <f t="shared" si="12"/>
        <v>0</v>
      </c>
      <c r="AG47" s="30">
        <f t="shared" si="12"/>
        <v>82100</v>
      </c>
      <c r="AH47" s="30">
        <f t="shared" si="12"/>
        <v>0</v>
      </c>
      <c r="AI47" s="30">
        <f t="shared" si="12"/>
        <v>0</v>
      </c>
      <c r="AJ47" s="30">
        <f t="shared" si="12"/>
        <v>7897110</v>
      </c>
      <c r="AK47" s="30">
        <f t="shared" si="12"/>
        <v>0</v>
      </c>
      <c r="AL47" s="30">
        <f t="shared" si="12"/>
        <v>0</v>
      </c>
      <c r="AM47" s="30">
        <f t="shared" si="12"/>
        <v>0</v>
      </c>
      <c r="AN47" s="30">
        <f t="shared" si="12"/>
        <v>0</v>
      </c>
      <c r="AO47" s="30">
        <f t="shared" si="12"/>
        <v>0</v>
      </c>
      <c r="AP47" s="30">
        <f t="shared" si="12"/>
        <v>349390</v>
      </c>
      <c r="AQ47" s="30">
        <f t="shared" si="12"/>
        <v>0</v>
      </c>
      <c r="AR47" s="30">
        <f t="shared" si="12"/>
        <v>0</v>
      </c>
      <c r="AS47" s="30">
        <f t="shared" si="12"/>
        <v>0</v>
      </c>
      <c r="AT47" s="30">
        <f t="shared" si="12"/>
        <v>0</v>
      </c>
      <c r="AU47" s="30">
        <f t="shared" si="12"/>
        <v>0</v>
      </c>
      <c r="AV47" s="30">
        <f t="shared" si="12"/>
        <v>0</v>
      </c>
      <c r="AW47" s="30">
        <f t="shared" si="12"/>
        <v>0</v>
      </c>
      <c r="AX47" s="30">
        <f t="shared" si="12"/>
        <v>0</v>
      </c>
      <c r="AY47" s="30">
        <f t="shared" si="12"/>
        <v>0</v>
      </c>
      <c r="AZ47" s="30">
        <f t="shared" si="12"/>
        <v>0</v>
      </c>
      <c r="BA47" s="30">
        <f t="shared" si="12"/>
        <v>0</v>
      </c>
      <c r="BB47" s="30">
        <f t="shared" si="12"/>
        <v>0</v>
      </c>
      <c r="BC47" s="30">
        <f t="shared" si="12"/>
        <v>0</v>
      </c>
      <c r="BD47" s="30">
        <f t="shared" si="12"/>
        <v>0</v>
      </c>
      <c r="BE47" s="30">
        <f t="shared" si="12"/>
        <v>0</v>
      </c>
      <c r="BF47" s="30">
        <f t="shared" si="12"/>
        <v>0</v>
      </c>
      <c r="BG47" s="30">
        <f t="shared" si="12"/>
        <v>0</v>
      </c>
      <c r="BH47" s="30">
        <f t="shared" si="12"/>
        <v>0</v>
      </c>
      <c r="BI47" s="30">
        <f t="shared" si="12"/>
        <v>0</v>
      </c>
      <c r="BJ47" s="30">
        <f t="shared" si="12"/>
        <v>0</v>
      </c>
      <c r="BK47" s="30">
        <f t="shared" si="12"/>
        <v>0</v>
      </c>
      <c r="BL47" s="30">
        <f t="shared" si="12"/>
        <v>0</v>
      </c>
      <c r="BM47" s="30">
        <f t="shared" si="12"/>
        <v>0</v>
      </c>
      <c r="BN47" s="30">
        <f t="shared" si="12"/>
        <v>0</v>
      </c>
      <c r="BO47" s="30">
        <f aca="true" t="shared" si="13" ref="BO47:BT47">SUM(BO43:BO46)</f>
        <v>0</v>
      </c>
      <c r="BP47" s="30">
        <f t="shared" si="13"/>
        <v>0</v>
      </c>
      <c r="BQ47" s="30">
        <f t="shared" si="13"/>
        <v>0</v>
      </c>
      <c r="BR47" s="30">
        <f t="shared" si="13"/>
        <v>0</v>
      </c>
      <c r="BS47" s="30">
        <f t="shared" si="13"/>
        <v>0</v>
      </c>
      <c r="BT47" s="30"/>
      <c r="BU47" s="30">
        <f>SUM(BU43:BU46)</f>
        <v>209898400</v>
      </c>
      <c r="BV47" s="30">
        <f>SUM(BV43:BV46)</f>
        <v>0</v>
      </c>
      <c r="BW47" s="30">
        <f>SUM(BW43:BW46)</f>
        <v>0</v>
      </c>
    </row>
    <row r="48" spans="1:75" ht="13.5" thickTop="1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</row>
    <row r="49" spans="1:75" ht="12.75">
      <c r="A49" s="46"/>
      <c r="B49" s="45" t="s">
        <v>104</v>
      </c>
      <c r="C49" s="41"/>
      <c r="D49" s="42"/>
      <c r="E49" s="42"/>
      <c r="F49" s="4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1"/>
      <c r="S49" s="42"/>
      <c r="T49" s="42"/>
      <c r="U49" s="4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2"/>
      <c r="AI49" s="42"/>
      <c r="AJ49" s="4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1"/>
      <c r="AW49" s="42"/>
      <c r="AX49" s="42"/>
      <c r="AY49" s="4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1"/>
      <c r="BL49" s="42"/>
      <c r="BM49" s="42"/>
      <c r="BN49" s="42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801000000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/>
      <c r="BU50" s="28">
        <f>+C50+F50+I50+L50+O50+R50+U50+X50+AA50+AD50+AG50+AJ50+AM50+AP50+AS50+AV50+AY50+BB50+BE50+BH50+BK50+BN50+BQ50</f>
        <v>801000000</v>
      </c>
      <c r="BV50" s="28">
        <f>+D50+G50+J50+M50+P50+S50+V50+Y50+AB50+AE50+AH50+AK50+AN50+AQ50+AT50+AW50+AZ50+BC50+BF50+BI50+BL50+BO50+BR50</f>
        <v>0</v>
      </c>
      <c r="BW50" s="28">
        <f>+E50+H50+K50+N50+Q50+T50+W50+Z50+AC50+AF50+AI50+AL50+AO50+AR50+AU50+AX50+BA50+BD50+BG50+BJ50+BM50+BP50+BS50</f>
        <v>0</v>
      </c>
    </row>
    <row r="51" spans="1:75" s="31" customFormat="1" ht="15.75" thickBot="1">
      <c r="A51" s="65">
        <v>500</v>
      </c>
      <c r="B51" s="29" t="s">
        <v>106</v>
      </c>
      <c r="C51" s="30">
        <f aca="true" t="shared" si="14" ref="C51:BN51">SUM(C50)</f>
        <v>0</v>
      </c>
      <c r="D51" s="30">
        <f t="shared" si="14"/>
        <v>0</v>
      </c>
      <c r="E51" s="30">
        <f t="shared" si="14"/>
        <v>0</v>
      </c>
      <c r="F51" s="30">
        <f t="shared" si="14"/>
        <v>0</v>
      </c>
      <c r="G51" s="30">
        <f t="shared" si="14"/>
        <v>0</v>
      </c>
      <c r="H51" s="30">
        <f t="shared" si="14"/>
        <v>0</v>
      </c>
      <c r="I51" s="30">
        <f t="shared" si="14"/>
        <v>0</v>
      </c>
      <c r="J51" s="30">
        <f t="shared" si="14"/>
        <v>0</v>
      </c>
      <c r="K51" s="30">
        <f t="shared" si="14"/>
        <v>0</v>
      </c>
      <c r="L51" s="30">
        <f t="shared" si="14"/>
        <v>0</v>
      </c>
      <c r="M51" s="30">
        <f t="shared" si="14"/>
        <v>0</v>
      </c>
      <c r="N51" s="30">
        <f t="shared" si="14"/>
        <v>0</v>
      </c>
      <c r="O51" s="30">
        <f t="shared" si="14"/>
        <v>0</v>
      </c>
      <c r="P51" s="30">
        <f t="shared" si="14"/>
        <v>0</v>
      </c>
      <c r="Q51" s="30">
        <f t="shared" si="14"/>
        <v>0</v>
      </c>
      <c r="R51" s="30">
        <f t="shared" si="14"/>
        <v>0</v>
      </c>
      <c r="S51" s="30">
        <f t="shared" si="14"/>
        <v>0</v>
      </c>
      <c r="T51" s="30">
        <f t="shared" si="14"/>
        <v>0</v>
      </c>
      <c r="U51" s="30">
        <f t="shared" si="14"/>
        <v>0</v>
      </c>
      <c r="V51" s="30">
        <f t="shared" si="14"/>
        <v>0</v>
      </c>
      <c r="W51" s="30">
        <f t="shared" si="14"/>
        <v>0</v>
      </c>
      <c r="X51" s="30">
        <f t="shared" si="14"/>
        <v>0</v>
      </c>
      <c r="Y51" s="30">
        <f t="shared" si="14"/>
        <v>0</v>
      </c>
      <c r="Z51" s="30">
        <f t="shared" si="14"/>
        <v>0</v>
      </c>
      <c r="AA51" s="30">
        <f t="shared" si="14"/>
        <v>0</v>
      </c>
      <c r="AB51" s="30">
        <f t="shared" si="14"/>
        <v>0</v>
      </c>
      <c r="AC51" s="30">
        <f t="shared" si="14"/>
        <v>0</v>
      </c>
      <c r="AD51" s="30">
        <f t="shared" si="14"/>
        <v>0</v>
      </c>
      <c r="AE51" s="30">
        <f t="shared" si="14"/>
        <v>0</v>
      </c>
      <c r="AF51" s="30">
        <f t="shared" si="14"/>
        <v>0</v>
      </c>
      <c r="AG51" s="30">
        <f t="shared" si="14"/>
        <v>0</v>
      </c>
      <c r="AH51" s="30">
        <f t="shared" si="14"/>
        <v>0</v>
      </c>
      <c r="AI51" s="30">
        <f t="shared" si="14"/>
        <v>0</v>
      </c>
      <c r="AJ51" s="30">
        <f t="shared" si="14"/>
        <v>0</v>
      </c>
      <c r="AK51" s="30">
        <f t="shared" si="14"/>
        <v>0</v>
      </c>
      <c r="AL51" s="30">
        <f t="shared" si="14"/>
        <v>0</v>
      </c>
      <c r="AM51" s="30">
        <f t="shared" si="14"/>
        <v>0</v>
      </c>
      <c r="AN51" s="30">
        <f t="shared" si="14"/>
        <v>0</v>
      </c>
      <c r="AO51" s="30">
        <f t="shared" si="14"/>
        <v>0</v>
      </c>
      <c r="AP51" s="30">
        <f t="shared" si="14"/>
        <v>0</v>
      </c>
      <c r="AQ51" s="30">
        <f t="shared" si="14"/>
        <v>0</v>
      </c>
      <c r="AR51" s="30">
        <f t="shared" si="14"/>
        <v>0</v>
      </c>
      <c r="AS51" s="30">
        <f t="shared" si="14"/>
        <v>0</v>
      </c>
      <c r="AT51" s="30">
        <f t="shared" si="14"/>
        <v>0</v>
      </c>
      <c r="AU51" s="30">
        <f t="shared" si="14"/>
        <v>0</v>
      </c>
      <c r="AV51" s="30">
        <f t="shared" si="14"/>
        <v>0</v>
      </c>
      <c r="AW51" s="30">
        <f t="shared" si="14"/>
        <v>0</v>
      </c>
      <c r="AX51" s="30">
        <f t="shared" si="14"/>
        <v>0</v>
      </c>
      <c r="AY51" s="30">
        <f t="shared" si="14"/>
        <v>0</v>
      </c>
      <c r="AZ51" s="30">
        <f t="shared" si="14"/>
        <v>0</v>
      </c>
      <c r="BA51" s="30">
        <f t="shared" si="14"/>
        <v>0</v>
      </c>
      <c r="BB51" s="30">
        <f t="shared" si="14"/>
        <v>0</v>
      </c>
      <c r="BC51" s="30">
        <f t="shared" si="14"/>
        <v>0</v>
      </c>
      <c r="BD51" s="30">
        <f t="shared" si="14"/>
        <v>0</v>
      </c>
      <c r="BE51" s="30">
        <f t="shared" si="14"/>
        <v>0</v>
      </c>
      <c r="BF51" s="30">
        <f t="shared" si="14"/>
        <v>0</v>
      </c>
      <c r="BG51" s="30">
        <f t="shared" si="14"/>
        <v>0</v>
      </c>
      <c r="BH51" s="30">
        <f t="shared" si="14"/>
        <v>0</v>
      </c>
      <c r="BI51" s="30">
        <f t="shared" si="14"/>
        <v>0</v>
      </c>
      <c r="BJ51" s="30">
        <f t="shared" si="14"/>
        <v>0</v>
      </c>
      <c r="BK51" s="30">
        <f t="shared" si="14"/>
        <v>0</v>
      </c>
      <c r="BL51" s="30">
        <f t="shared" si="14"/>
        <v>0</v>
      </c>
      <c r="BM51" s="30">
        <f t="shared" si="14"/>
        <v>0</v>
      </c>
      <c r="BN51" s="30">
        <f t="shared" si="14"/>
        <v>801000000</v>
      </c>
      <c r="BO51" s="30">
        <f aca="true" t="shared" si="15" ref="BO51:BT51">SUM(BO50)</f>
        <v>0</v>
      </c>
      <c r="BP51" s="30">
        <f t="shared" si="15"/>
        <v>0</v>
      </c>
      <c r="BQ51" s="30">
        <f t="shared" si="15"/>
        <v>0</v>
      </c>
      <c r="BR51" s="30">
        <f t="shared" si="15"/>
        <v>0</v>
      </c>
      <c r="BS51" s="30">
        <f t="shared" si="15"/>
        <v>0</v>
      </c>
      <c r="BT51" s="30"/>
      <c r="BU51" s="30">
        <f>SUM(BU50)</f>
        <v>801000000</v>
      </c>
      <c r="BV51" s="30">
        <f>SUM(BV50)</f>
        <v>0</v>
      </c>
      <c r="BW51" s="30">
        <f>SUM(BW50)</f>
        <v>0</v>
      </c>
    </row>
    <row r="52" spans="1:75" ht="13.5" thickTop="1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ht="12.75">
      <c r="A53" s="46"/>
      <c r="B53" s="45" t="s">
        <v>107</v>
      </c>
      <c r="C53" s="41"/>
      <c r="D53" s="42"/>
      <c r="E53" s="42"/>
      <c r="F53" s="4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1"/>
      <c r="S53" s="42"/>
      <c r="T53" s="42"/>
      <c r="U53" s="4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2"/>
      <c r="AI53" s="42"/>
      <c r="AJ53" s="4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1"/>
      <c r="AW53" s="42"/>
      <c r="AX53" s="42"/>
      <c r="AY53" s="4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1"/>
      <c r="BL53" s="42"/>
      <c r="BM53" s="42"/>
      <c r="BN53" s="42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237095100</v>
      </c>
      <c r="BR54" s="27">
        <v>0</v>
      </c>
      <c r="BS54" s="27">
        <v>0</v>
      </c>
      <c r="BT54" s="27"/>
      <c r="BU54" s="28">
        <f aca="true" t="shared" si="16" ref="BU54:BW55">+C54+F54+I54+L54+O54+R54+U54+X54+AA54+AD54+AG54+AJ54+AM54+AP54+AS54+AV54+AY54+BB54+BE54+BH54+BK54+BN54+BQ54</f>
        <v>237095100</v>
      </c>
      <c r="BV54" s="28">
        <f t="shared" si="16"/>
        <v>0</v>
      </c>
      <c r="BW54" s="28">
        <f t="shared" si="16"/>
        <v>0</v>
      </c>
    </row>
    <row r="55" spans="1:75" ht="15">
      <c r="A55" s="24">
        <f>A54+1</f>
        <v>702</v>
      </c>
      <c r="B55" s="26" t="s">
        <v>109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38602660</v>
      </c>
      <c r="BR55" s="27">
        <v>0</v>
      </c>
      <c r="BS55" s="27">
        <v>0</v>
      </c>
      <c r="BT55" s="27"/>
      <c r="BU55" s="28">
        <f t="shared" si="16"/>
        <v>38602660</v>
      </c>
      <c r="BV55" s="28">
        <f t="shared" si="16"/>
        <v>0</v>
      </c>
      <c r="BW55" s="28">
        <f t="shared" si="16"/>
        <v>0</v>
      </c>
    </row>
    <row r="56" spans="1:75" s="31" customFormat="1" ht="15.75" thickBot="1">
      <c r="A56" s="65">
        <v>700</v>
      </c>
      <c r="B56" s="29" t="s">
        <v>110</v>
      </c>
      <c r="C56" s="30">
        <f aca="true" t="shared" si="17" ref="C56:BN56">SUM(C54:C55)</f>
        <v>0</v>
      </c>
      <c r="D56" s="30">
        <f t="shared" si="17"/>
        <v>0</v>
      </c>
      <c r="E56" s="30">
        <f t="shared" si="17"/>
        <v>0</v>
      </c>
      <c r="F56" s="30">
        <f t="shared" si="17"/>
        <v>0</v>
      </c>
      <c r="G56" s="30">
        <f t="shared" si="17"/>
        <v>0</v>
      </c>
      <c r="H56" s="30">
        <f t="shared" si="17"/>
        <v>0</v>
      </c>
      <c r="I56" s="30">
        <f t="shared" si="17"/>
        <v>0</v>
      </c>
      <c r="J56" s="30">
        <f t="shared" si="17"/>
        <v>0</v>
      </c>
      <c r="K56" s="30">
        <f t="shared" si="17"/>
        <v>0</v>
      </c>
      <c r="L56" s="30">
        <f t="shared" si="17"/>
        <v>0</v>
      </c>
      <c r="M56" s="30">
        <f t="shared" si="17"/>
        <v>0</v>
      </c>
      <c r="N56" s="30">
        <f t="shared" si="17"/>
        <v>0</v>
      </c>
      <c r="O56" s="30">
        <f t="shared" si="17"/>
        <v>0</v>
      </c>
      <c r="P56" s="30">
        <f t="shared" si="17"/>
        <v>0</v>
      </c>
      <c r="Q56" s="30">
        <f t="shared" si="17"/>
        <v>0</v>
      </c>
      <c r="R56" s="30">
        <f t="shared" si="17"/>
        <v>0</v>
      </c>
      <c r="S56" s="30">
        <f t="shared" si="17"/>
        <v>0</v>
      </c>
      <c r="T56" s="30">
        <f t="shared" si="17"/>
        <v>0</v>
      </c>
      <c r="U56" s="30">
        <f t="shared" si="17"/>
        <v>0</v>
      </c>
      <c r="V56" s="30">
        <f t="shared" si="17"/>
        <v>0</v>
      </c>
      <c r="W56" s="30">
        <f t="shared" si="17"/>
        <v>0</v>
      </c>
      <c r="X56" s="30">
        <f t="shared" si="17"/>
        <v>0</v>
      </c>
      <c r="Y56" s="30">
        <f t="shared" si="17"/>
        <v>0</v>
      </c>
      <c r="Z56" s="30">
        <f t="shared" si="17"/>
        <v>0</v>
      </c>
      <c r="AA56" s="30">
        <f t="shared" si="17"/>
        <v>0</v>
      </c>
      <c r="AB56" s="30">
        <f t="shared" si="17"/>
        <v>0</v>
      </c>
      <c r="AC56" s="30">
        <f t="shared" si="17"/>
        <v>0</v>
      </c>
      <c r="AD56" s="30">
        <f t="shared" si="17"/>
        <v>0</v>
      </c>
      <c r="AE56" s="30">
        <f t="shared" si="17"/>
        <v>0</v>
      </c>
      <c r="AF56" s="30">
        <f t="shared" si="17"/>
        <v>0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0</v>
      </c>
      <c r="AK56" s="30">
        <f t="shared" si="17"/>
        <v>0</v>
      </c>
      <c r="AL56" s="30">
        <f t="shared" si="17"/>
        <v>0</v>
      </c>
      <c r="AM56" s="30">
        <f t="shared" si="17"/>
        <v>0</v>
      </c>
      <c r="AN56" s="30">
        <f t="shared" si="17"/>
        <v>0</v>
      </c>
      <c r="AO56" s="30">
        <f t="shared" si="17"/>
        <v>0</v>
      </c>
      <c r="AP56" s="30">
        <f t="shared" si="17"/>
        <v>0</v>
      </c>
      <c r="AQ56" s="30">
        <f t="shared" si="17"/>
        <v>0</v>
      </c>
      <c r="AR56" s="30">
        <f t="shared" si="17"/>
        <v>0</v>
      </c>
      <c r="AS56" s="30">
        <f t="shared" si="17"/>
        <v>0</v>
      </c>
      <c r="AT56" s="30">
        <f t="shared" si="17"/>
        <v>0</v>
      </c>
      <c r="AU56" s="30">
        <f t="shared" si="17"/>
        <v>0</v>
      </c>
      <c r="AV56" s="30">
        <f t="shared" si="17"/>
        <v>0</v>
      </c>
      <c r="AW56" s="30">
        <f t="shared" si="17"/>
        <v>0</v>
      </c>
      <c r="AX56" s="30">
        <f t="shared" si="17"/>
        <v>0</v>
      </c>
      <c r="AY56" s="30">
        <f t="shared" si="17"/>
        <v>0</v>
      </c>
      <c r="AZ56" s="30">
        <f t="shared" si="17"/>
        <v>0</v>
      </c>
      <c r="BA56" s="30">
        <f t="shared" si="17"/>
        <v>0</v>
      </c>
      <c r="BB56" s="30">
        <f t="shared" si="17"/>
        <v>0</v>
      </c>
      <c r="BC56" s="30">
        <f t="shared" si="17"/>
        <v>0</v>
      </c>
      <c r="BD56" s="30">
        <f t="shared" si="17"/>
        <v>0</v>
      </c>
      <c r="BE56" s="30">
        <f t="shared" si="17"/>
        <v>0</v>
      </c>
      <c r="BF56" s="30">
        <f t="shared" si="17"/>
        <v>0</v>
      </c>
      <c r="BG56" s="30">
        <f t="shared" si="17"/>
        <v>0</v>
      </c>
      <c r="BH56" s="30">
        <f t="shared" si="17"/>
        <v>0</v>
      </c>
      <c r="BI56" s="30">
        <f t="shared" si="17"/>
        <v>0</v>
      </c>
      <c r="BJ56" s="30">
        <f t="shared" si="17"/>
        <v>0</v>
      </c>
      <c r="BK56" s="30">
        <f t="shared" si="17"/>
        <v>0</v>
      </c>
      <c r="BL56" s="30">
        <f t="shared" si="17"/>
        <v>0</v>
      </c>
      <c r="BM56" s="30">
        <f t="shared" si="17"/>
        <v>0</v>
      </c>
      <c r="BN56" s="30">
        <f t="shared" si="17"/>
        <v>0</v>
      </c>
      <c r="BO56" s="30">
        <f aca="true" t="shared" si="18" ref="BO56:BT56">SUM(BO54:BO55)</f>
        <v>0</v>
      </c>
      <c r="BP56" s="30">
        <f t="shared" si="18"/>
        <v>0</v>
      </c>
      <c r="BQ56" s="30">
        <f t="shared" si="18"/>
        <v>275697760</v>
      </c>
      <c r="BR56" s="30">
        <f t="shared" si="18"/>
        <v>0</v>
      </c>
      <c r="BS56" s="30">
        <f t="shared" si="18"/>
        <v>0</v>
      </c>
      <c r="BT56" s="30"/>
      <c r="BU56" s="30">
        <f>SUM(BU54:BU55)</f>
        <v>275697760</v>
      </c>
      <c r="BV56" s="30">
        <f>SUM(BV54:BV55)</f>
        <v>0</v>
      </c>
      <c r="BW56" s="30">
        <f>SUM(BW54:BW55)</f>
        <v>0</v>
      </c>
    </row>
    <row r="57" spans="1:75" ht="16.5" thickBot="1" thickTop="1">
      <c r="A57" s="34"/>
      <c r="B57" s="35" t="s">
        <v>111</v>
      </c>
      <c r="C57" s="36">
        <f aca="true" t="shared" si="19" ref="C57:BN57">+C25+C33+C40+C47+C51+C56</f>
        <v>1003911092.59</v>
      </c>
      <c r="D57" s="36">
        <f t="shared" si="19"/>
        <v>152205853.86</v>
      </c>
      <c r="E57" s="36">
        <f t="shared" si="19"/>
        <v>0</v>
      </c>
      <c r="F57" s="36">
        <f t="shared" si="19"/>
        <v>2875770</v>
      </c>
      <c r="G57" s="36">
        <f t="shared" si="19"/>
        <v>0</v>
      </c>
      <c r="H57" s="36">
        <f t="shared" si="19"/>
        <v>0</v>
      </c>
      <c r="I57" s="36">
        <f t="shared" si="19"/>
        <v>163476623.63</v>
      </c>
      <c r="J57" s="36">
        <f t="shared" si="19"/>
        <v>0</v>
      </c>
      <c r="K57" s="36">
        <f t="shared" si="19"/>
        <v>0</v>
      </c>
      <c r="L57" s="36">
        <f t="shared" si="19"/>
        <v>423306708.55</v>
      </c>
      <c r="M57" s="36">
        <f t="shared" si="19"/>
        <v>54146107.94</v>
      </c>
      <c r="N57" s="36">
        <f t="shared" si="19"/>
        <v>0</v>
      </c>
      <c r="O57" s="36">
        <f t="shared" si="19"/>
        <v>177632123.93</v>
      </c>
      <c r="P57" s="36">
        <f t="shared" si="19"/>
        <v>18350000</v>
      </c>
      <c r="Q57" s="36">
        <f t="shared" si="19"/>
        <v>0</v>
      </c>
      <c r="R57" s="36">
        <f t="shared" si="19"/>
        <v>101556310</v>
      </c>
      <c r="S57" s="36">
        <f t="shared" si="19"/>
        <v>23750000</v>
      </c>
      <c r="T57" s="36">
        <f t="shared" si="19"/>
        <v>0</v>
      </c>
      <c r="U57" s="36">
        <f t="shared" si="19"/>
        <v>2244340</v>
      </c>
      <c r="V57" s="36">
        <f t="shared" si="19"/>
        <v>0</v>
      </c>
      <c r="W57" s="36">
        <f t="shared" si="19"/>
        <v>0</v>
      </c>
      <c r="X57" s="36">
        <f t="shared" si="19"/>
        <v>418148264.07</v>
      </c>
      <c r="Y57" s="36">
        <f t="shared" si="19"/>
        <v>120304499.99</v>
      </c>
      <c r="Z57" s="36">
        <f t="shared" si="19"/>
        <v>0</v>
      </c>
      <c r="AA57" s="36">
        <f t="shared" si="19"/>
        <v>1108037530</v>
      </c>
      <c r="AB57" s="36">
        <f t="shared" si="19"/>
        <v>669850000</v>
      </c>
      <c r="AC57" s="36">
        <f t="shared" si="19"/>
        <v>0</v>
      </c>
      <c r="AD57" s="36">
        <f t="shared" si="19"/>
        <v>4347490980.52</v>
      </c>
      <c r="AE57" s="36">
        <f t="shared" si="19"/>
        <v>3373545916.66</v>
      </c>
      <c r="AF57" s="36">
        <f t="shared" si="19"/>
        <v>0</v>
      </c>
      <c r="AG57" s="36">
        <f t="shared" si="19"/>
        <v>6568660</v>
      </c>
      <c r="AH57" s="36">
        <f t="shared" si="19"/>
        <v>0</v>
      </c>
      <c r="AI57" s="36">
        <f t="shared" si="19"/>
        <v>0</v>
      </c>
      <c r="AJ57" s="36">
        <f t="shared" si="19"/>
        <v>489251349.90999997</v>
      </c>
      <c r="AK57" s="36">
        <f t="shared" si="19"/>
        <v>36274900</v>
      </c>
      <c r="AL57" s="36">
        <f t="shared" si="19"/>
        <v>0</v>
      </c>
      <c r="AM57" s="36">
        <f t="shared" si="19"/>
        <v>2306130</v>
      </c>
      <c r="AN57" s="36">
        <f t="shared" si="19"/>
        <v>0</v>
      </c>
      <c r="AO57" s="36">
        <f t="shared" si="19"/>
        <v>0</v>
      </c>
      <c r="AP57" s="36">
        <f t="shared" si="19"/>
        <v>32631340</v>
      </c>
      <c r="AQ57" s="36">
        <f t="shared" si="19"/>
        <v>1100000</v>
      </c>
      <c r="AR57" s="36">
        <f t="shared" si="19"/>
        <v>0</v>
      </c>
      <c r="AS57" s="36">
        <f t="shared" si="19"/>
        <v>20003210</v>
      </c>
      <c r="AT57" s="36">
        <f t="shared" si="19"/>
        <v>0</v>
      </c>
      <c r="AU57" s="36">
        <f t="shared" si="19"/>
        <v>0</v>
      </c>
      <c r="AV57" s="36">
        <f t="shared" si="19"/>
        <v>517390</v>
      </c>
      <c r="AW57" s="36">
        <f t="shared" si="19"/>
        <v>0</v>
      </c>
      <c r="AX57" s="36">
        <f t="shared" si="19"/>
        <v>0</v>
      </c>
      <c r="AY57" s="36">
        <f t="shared" si="19"/>
        <v>6275000</v>
      </c>
      <c r="AZ57" s="36">
        <f t="shared" si="19"/>
        <v>6000000</v>
      </c>
      <c r="BA57" s="36">
        <f t="shared" si="19"/>
        <v>0</v>
      </c>
      <c r="BB57" s="36">
        <f t="shared" si="19"/>
        <v>0</v>
      </c>
      <c r="BC57" s="36">
        <f t="shared" si="19"/>
        <v>0</v>
      </c>
      <c r="BD57" s="36">
        <f t="shared" si="19"/>
        <v>0</v>
      </c>
      <c r="BE57" s="36">
        <f t="shared" si="19"/>
        <v>7309250</v>
      </c>
      <c r="BF57" s="36">
        <f t="shared" si="19"/>
        <v>0</v>
      </c>
      <c r="BG57" s="36">
        <f t="shared" si="19"/>
        <v>0</v>
      </c>
      <c r="BH57" s="36">
        <f t="shared" si="19"/>
        <v>346711230</v>
      </c>
      <c r="BI57" s="36">
        <f t="shared" si="19"/>
        <v>0</v>
      </c>
      <c r="BJ57" s="36">
        <f t="shared" si="19"/>
        <v>0</v>
      </c>
      <c r="BK57" s="36">
        <f t="shared" si="19"/>
        <v>0</v>
      </c>
      <c r="BL57" s="36">
        <f t="shared" si="19"/>
        <v>0</v>
      </c>
      <c r="BM57" s="36">
        <f t="shared" si="19"/>
        <v>0</v>
      </c>
      <c r="BN57" s="36">
        <f t="shared" si="19"/>
        <v>801000000</v>
      </c>
      <c r="BO57" s="36">
        <f aca="true" t="shared" si="20" ref="BO57:BT57">+BO25+BO33+BO40+BO47+BO51+BO56</f>
        <v>0</v>
      </c>
      <c r="BP57" s="36">
        <f t="shared" si="20"/>
        <v>0</v>
      </c>
      <c r="BQ57" s="36">
        <f t="shared" si="20"/>
        <v>275697760</v>
      </c>
      <c r="BR57" s="36">
        <f t="shared" si="20"/>
        <v>0</v>
      </c>
      <c r="BS57" s="36">
        <f t="shared" si="20"/>
        <v>0</v>
      </c>
      <c r="BT57" s="36"/>
      <c r="BU57" s="36">
        <f>+BU12+BU25+BU33+BU40+BU47+BU51+BU56</f>
        <v>9736951063.2</v>
      </c>
      <c r="BV57" s="36">
        <f>+BV25+BV33+BV40+BV47+BV51+BV56</f>
        <v>4455527278.45</v>
      </c>
      <c r="BW57" s="36">
        <f>+BW25+BW33+BW40+BW47+BW51+BW56</f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C3:F3"/>
    <mergeCell ref="B7:B8"/>
    <mergeCell ref="C7:E7"/>
    <mergeCell ref="F7:H7"/>
    <mergeCell ref="I7:K7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2021-05-12T10:02:45Z</cp:lastPrinted>
  <dcterms:created xsi:type="dcterms:W3CDTF">2000-01-20T08:39:24Z</dcterms:created>
  <dcterms:modified xsi:type="dcterms:W3CDTF">2022-06-24T10:43:03Z</dcterms:modified>
  <cp:category/>
  <cp:version/>
  <cp:contentType/>
  <cp:contentStatus/>
</cp:coreProperties>
</file>